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4" activeTab="4"/>
  </bookViews>
  <sheets>
    <sheet name="BoQ1" sheetId="1" state="veryHidden" r:id="rId1"/>
    <sheet name="BoQ2" sheetId="2" state="veryHidden" r:id="rId2"/>
    <sheet name="BoQ3" sheetId="3" state="veryHidden" r:id="rId3"/>
    <sheet name="BoQ4" sheetId="4" state="veryHidden" r:id="rId4"/>
    <sheet name="Macros" sheetId="5" r:id="rId5"/>
  </sheets>
  <externalReferences>
    <externalReference r:id="rId8"/>
    <externalReference r:id="rId9"/>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2">#REF!</definedName>
    <definedName name="dfsga" localSheetId="3">#REF!</definedName>
    <definedName name="dfsga">#REF!</definedName>
    <definedName name="domestic_global">#REF!</definedName>
    <definedName name="Excise" localSheetId="2">#REF!</definedName>
    <definedName name="Excise" localSheetId="3">#REF!</definedName>
    <definedName name="Excise">#REF!</definedName>
    <definedName name="Excise_Duty" localSheetId="2">#REF!</definedName>
    <definedName name="Excise_Duty" localSheetId="3">#REF!</definedName>
    <definedName name="Excise_Duty">#REF!</definedName>
    <definedName name="Excised" localSheetId="2">#REF!</definedName>
    <definedName name="Excised" localSheetId="3">#REF!</definedName>
    <definedName name="Excised">#REF!</definedName>
    <definedName name="ExciseDuty">#REF!</definedName>
    <definedName name="MyList">#REF!</definedName>
    <definedName name="option9" localSheetId="2">'[2]PRICE BID'!#REF!</definedName>
    <definedName name="option9" localSheetId="3">'[2]PRICE BID'!#REF!</definedName>
    <definedName name="option9">'[2]PRICE BID'!#REF!</definedName>
    <definedName name="other_boq">'[1]Config'!$G$2:$G$5</definedName>
    <definedName name="_xlnm.Print_Area" localSheetId="0">'BoQ1'!$A$1:$BC$95</definedName>
    <definedName name="_xlnm.Print_Area" localSheetId="1">'BoQ2'!$A$1:$BC$95</definedName>
    <definedName name="_xlnm.Print_Area" localSheetId="2">'BoQ3'!$A$1:$BC$58</definedName>
    <definedName name="_xlnm.Print_Area" localSheetId="3">'BoQ4'!$A$1:$BC$71</definedName>
    <definedName name="Select">#REF!</definedName>
    <definedName name="SelectD1OrC1">#REF!</definedName>
    <definedName name="SelectLessOrExcess">#REF!</definedName>
    <definedName name="Service" localSheetId="2">#REF!</definedName>
    <definedName name="Service" localSheetId="3">#REF!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<sst xmlns="http://schemas.openxmlformats.org/spreadsheetml/2006/main" count="2409" uniqueCount="319">
  <si>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</si>
  <si>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</si>
  <si>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</si>
  <si>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</si>
  <si>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</si>
  <si>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</si>
  <si>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</si>
  <si>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</si>
  <si>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</si>
  <si>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</si>
  <si>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</si>
  <si>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</si>
  <si>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</si>
  <si>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</si>
  <si>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</si>
  <si>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</si>
  <si>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</si>
  <si>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</si>
  <si>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</si>
  <si>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</si>
  <si>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</si>
  <si>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</si>
  <si>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</si>
  <si>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</si>
  <si>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</si>
  <si>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</si>
  <si>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</si>
  <si>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</si>
  <si>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</si>
  <si>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</si>
  <si>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</si>
  <si>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</si>
  <si>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</si>
  <si>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</si>
  <si>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</si>
  <si>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</si>
  <si>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</si>
  <si>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</si>
  <si>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Construction of chamber for 100mm sluice plates</t>
  </si>
  <si>
    <t>item2</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</si>
  <si>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</si>
  <si>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</si>
  <si>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</si>
  <si>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</si>
  <si>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</si>
  <si>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</si>
  <si>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</si>
  <si>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</si>
  <si>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Set</t>
  </si>
  <si>
    <t>Item 6</t>
  </si>
  <si>
    <t>Item 7</t>
  </si>
  <si>
    <t>Item 8</t>
  </si>
  <si>
    <t>Item 9</t>
  </si>
  <si>
    <t>Item 10</t>
  </si>
  <si>
    <t>Item 11</t>
  </si>
  <si>
    <t>Item 12</t>
  </si>
  <si>
    <t>Freight and Insurance Charges ( incl Unloading &amp; Stacking)</t>
  </si>
  <si>
    <t>Contract No:  Nil</t>
  </si>
  <si>
    <t>Mtr.</t>
  </si>
  <si>
    <t>Nos.</t>
  </si>
  <si>
    <t>LS</t>
  </si>
  <si>
    <t>Tender Inviting Authority: MD, AEGCL</t>
  </si>
  <si>
    <t>Item 13</t>
  </si>
  <si>
    <t>Item 14</t>
  </si>
  <si>
    <t>Item 15</t>
  </si>
  <si>
    <t>Item 16</t>
  </si>
  <si>
    <t>Item 17</t>
  </si>
  <si>
    <t>Item 18</t>
  </si>
  <si>
    <r>
      <rPr>
        <b/>
        <sz val="11"/>
        <color indexed="30"/>
        <rFont val="Arial"/>
        <family val="2"/>
      </rPr>
      <t xml:space="preserve">Unit RATE 
(exclusive of taxes)
</t>
    </r>
    <r>
      <rPr>
        <b/>
        <sz val="11"/>
        <rFont val="Arial"/>
        <family val="2"/>
      </rPr>
      <t xml:space="preserve">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</si>
  <si>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t>Item 19</t>
  </si>
  <si>
    <t>Item 20</t>
  </si>
  <si>
    <t>Item 21</t>
  </si>
  <si>
    <t>Item 22</t>
  </si>
  <si>
    <t>Item 23</t>
  </si>
  <si>
    <t>Item 24</t>
  </si>
  <si>
    <t>Item 25</t>
  </si>
  <si>
    <t>Circuit Breakers with mounting structures and terminal connectors etc.as applicable as per specification</t>
  </si>
  <si>
    <t>132 kV Gang operated SF6 Breakers</t>
  </si>
  <si>
    <t>Isolators with insulators, terminal connectors, structures  complete etc. as per specification</t>
  </si>
  <si>
    <t>132 kV With Single Earth Switch</t>
  </si>
  <si>
    <t>132 kV Without Earth Switch</t>
  </si>
  <si>
    <t>Lightning Arrester with terminal connectors  etc. as per specification</t>
  </si>
  <si>
    <t>132 kV Lightning Arrester</t>
  </si>
  <si>
    <t>Post Insulator with terminal connectors  etc. as per specification</t>
  </si>
  <si>
    <t>132 kV Post Insulator</t>
  </si>
  <si>
    <t>Supply of Mounting structures with mounting &amp; foundation bolts as per drawings supplied for</t>
  </si>
  <si>
    <t>Item 26</t>
  </si>
  <si>
    <t>Item 27</t>
  </si>
  <si>
    <t>132 kV Line CT</t>
  </si>
  <si>
    <t>132kV Isolator With Single Earth Switch</t>
  </si>
  <si>
    <t>132kV Isolator Without Earth Switch</t>
  </si>
  <si>
    <t>132kV Lightning Arrester</t>
  </si>
  <si>
    <t>132kV Post Insulator</t>
  </si>
  <si>
    <t>Item 28</t>
  </si>
  <si>
    <t>Kg</t>
  </si>
  <si>
    <t>Item 29</t>
  </si>
  <si>
    <t>Item 30</t>
  </si>
  <si>
    <t>Item 31</t>
  </si>
  <si>
    <t>Item 32</t>
  </si>
  <si>
    <t>Item 33</t>
  </si>
  <si>
    <t>Item 34</t>
  </si>
  <si>
    <t>Item 35</t>
  </si>
  <si>
    <t>Item 36</t>
  </si>
  <si>
    <t>Item 37</t>
  </si>
  <si>
    <t>Item 38</t>
  </si>
  <si>
    <t>Item 39</t>
  </si>
  <si>
    <t>Item 40</t>
  </si>
  <si>
    <t>Item 41</t>
  </si>
  <si>
    <t>Item 42</t>
  </si>
  <si>
    <t>Item 43</t>
  </si>
  <si>
    <t>Item 44</t>
  </si>
  <si>
    <t>Supply of ACSR Panther Conductor</t>
  </si>
  <si>
    <r>
      <t>2C, 6 mm</t>
    </r>
    <r>
      <rPr>
        <vertAlign val="superscript"/>
        <sz val="10.5"/>
        <color indexed="8"/>
        <rFont val="Arial Narrow"/>
        <family val="2"/>
      </rPr>
      <t>2</t>
    </r>
  </si>
  <si>
    <r>
      <t>4C, 16 mm</t>
    </r>
    <r>
      <rPr>
        <vertAlign val="superscript"/>
        <sz val="10.5"/>
        <color indexed="8"/>
        <rFont val="Arial Narrow"/>
        <family val="2"/>
      </rPr>
      <t>2</t>
    </r>
  </si>
  <si>
    <r>
      <t>7C, 1.5 mm</t>
    </r>
    <r>
      <rPr>
        <vertAlign val="superscript"/>
        <sz val="10.5"/>
        <color indexed="8"/>
        <rFont val="Arial Narrow"/>
        <family val="2"/>
      </rPr>
      <t>2</t>
    </r>
  </si>
  <si>
    <r>
      <t>12C, 1.5 mm</t>
    </r>
    <r>
      <rPr>
        <vertAlign val="superscript"/>
        <sz val="10.5"/>
        <color indexed="8"/>
        <rFont val="Arial Narrow"/>
        <family val="2"/>
      </rPr>
      <t>2</t>
    </r>
  </si>
  <si>
    <r>
      <t>19C, 1.5 mm</t>
    </r>
    <r>
      <rPr>
        <vertAlign val="superscript"/>
        <sz val="10.5"/>
        <color indexed="8"/>
        <rFont val="Arial Narrow"/>
        <family val="2"/>
      </rPr>
      <t>2</t>
    </r>
  </si>
  <si>
    <t>Km</t>
  </si>
  <si>
    <t>Item 45</t>
  </si>
  <si>
    <t>Item 46</t>
  </si>
  <si>
    <t>Item 47</t>
  </si>
  <si>
    <t>Item 48</t>
  </si>
  <si>
    <t>Supply of Earthing System Materials</t>
  </si>
  <si>
    <t>65x12 GI flat for risers, equipment earthing, column earthing etc.</t>
  </si>
  <si>
    <t>Item 49</t>
  </si>
  <si>
    <t>Item 50</t>
  </si>
  <si>
    <t>Item 51</t>
  </si>
  <si>
    <t>Item 52</t>
  </si>
  <si>
    <t>Item 53</t>
  </si>
  <si>
    <t>Item 54</t>
  </si>
  <si>
    <t>Clamps and Connectors</t>
  </si>
  <si>
    <t>Item 55</t>
  </si>
  <si>
    <t>Item 56</t>
  </si>
  <si>
    <t>Item 57</t>
  </si>
  <si>
    <t>Item 58</t>
  </si>
  <si>
    <t>Item 59</t>
  </si>
  <si>
    <t>Item 60</t>
  </si>
  <si>
    <t>Mandatory Spares</t>
  </si>
  <si>
    <t>For 132 kV SF6 Circuit Breakers</t>
  </si>
  <si>
    <t>Item 61</t>
  </si>
  <si>
    <t>For Control &amp; Relay panels</t>
  </si>
  <si>
    <r>
      <rPr>
        <b/>
        <sz val="11"/>
        <color indexed="30"/>
        <rFont val="Arial"/>
        <family val="2"/>
      </rPr>
      <t>TOTAL AMOUNT  (Without Taxes)</t>
    </r>
    <r>
      <rPr>
        <b/>
        <sz val="11"/>
        <color indexed="18"/>
        <rFont val="Arial"/>
        <family val="2"/>
      </rPr>
      <t xml:space="preserve">
in
</t>
    </r>
    <r>
      <rPr>
        <b/>
        <sz val="11"/>
        <color indexed="10"/>
        <rFont val="Arial"/>
        <family val="2"/>
      </rPr>
      <t>Rs.      P</t>
    </r>
  </si>
  <si>
    <r>
      <rPr>
        <b/>
        <sz val="11"/>
        <color indexed="30"/>
        <rFont val="Arial"/>
        <family val="2"/>
      </rPr>
      <t xml:space="preserve">Unit Rate
(exclusive of taxes)
</t>
    </r>
    <r>
      <rPr>
        <b/>
        <sz val="11"/>
        <rFont val="Arial"/>
        <family val="2"/>
      </rPr>
      <t xml:space="preserve">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</si>
  <si>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rPr>
        <b/>
        <sz val="11"/>
        <color indexed="30"/>
        <rFont val="Arial"/>
        <family val="2"/>
      </rPr>
      <t>TOTAL Amount  (Without Taxes)</t>
    </r>
    <r>
      <rPr>
        <b/>
        <sz val="11"/>
        <color indexed="18"/>
        <rFont val="Arial"/>
        <family val="2"/>
      </rPr>
      <t xml:space="preserve">
in
</t>
    </r>
    <r>
      <rPr>
        <b/>
        <sz val="11"/>
        <color indexed="10"/>
        <rFont val="Arial"/>
        <family val="2"/>
      </rPr>
      <t>Rs.      P</t>
    </r>
  </si>
  <si>
    <t>Erection, testing &amp; commissioning of Circuit Breakers including laying &amp; terminating of LT power and control cables as required</t>
  </si>
  <si>
    <t>Erection, testing &amp; commissioning of Control &amp; Relay Panels including laying &amp; terminating of LT power and control cables as required</t>
  </si>
  <si>
    <t>Erection, testing &amp; commissioning of Isolators including laying &amp; terminating of LT power and control cables as required</t>
  </si>
  <si>
    <t>Erection, testing &amp; commissioning of Lightning Arrester including including laying &amp; terminating of control cables as required</t>
  </si>
  <si>
    <t>Erection, testing &amp; commissioning of  Post Insulator including including laying &amp; terminating of control cables as required</t>
  </si>
  <si>
    <t>132kV CVT</t>
  </si>
  <si>
    <t>Sq.m</t>
  </si>
  <si>
    <t>Construction of Cable Trenches including supply of all materials and labour as per specification and drawing</t>
  </si>
  <si>
    <t>Illumination</t>
  </si>
  <si>
    <t>Erection of Bay Marshalling Kiosk as per drawings and specifications including construction of foundation inclusive of supply of all foundation Materials and Labour as directed.</t>
  </si>
  <si>
    <t>Cum</t>
  </si>
  <si>
    <r>
      <t xml:space="preserve">Construction of Foundation Including. Supply of All Foundation Materials &amp; Labour  as required for </t>
    </r>
    <r>
      <rPr>
        <b/>
        <u val="single"/>
        <sz val="11"/>
        <color indexed="8"/>
        <rFont val="Arial Narrow"/>
        <family val="2"/>
      </rPr>
      <t>132kV Current Transformer ( 3 Nos.)</t>
    </r>
  </si>
  <si>
    <r>
      <t xml:space="preserve">Construction of Foundation Including. Supply of All Foundation Materials &amp; Labour  as required for </t>
    </r>
    <r>
      <rPr>
        <b/>
        <u val="single"/>
        <sz val="11"/>
        <color indexed="8"/>
        <rFont val="Arial Narrow"/>
        <family val="2"/>
      </rPr>
      <t>132kV Lightning Arresters( 3 Nos)</t>
    </r>
  </si>
  <si>
    <t>50x6 GI flat Earthing conductor for earthing of indoor L.T  &amp; control panels, Junction box, Marshalling boxes, cable  trenches etc.</t>
  </si>
  <si>
    <r>
      <t xml:space="preserve">40 mm Dia. 3mtr long M.S. rod earth electrode (driven) with test link </t>
    </r>
    <r>
      <rPr>
        <sz val="10.5"/>
        <rFont val="Arial Narrow"/>
        <family val="2"/>
      </rPr>
      <t>for each tower with earth peak, LAs &amp; CVTs</t>
    </r>
    <r>
      <rPr>
        <sz val="10.5"/>
        <color indexed="8"/>
        <rFont val="Arial Narrow"/>
        <family val="2"/>
      </rPr>
      <t>.</t>
    </r>
  </si>
  <si>
    <t>Over current relay</t>
  </si>
  <si>
    <t>Earth fault relay</t>
  </si>
  <si>
    <t>Interrupter</t>
  </si>
  <si>
    <t>Tripping Coil</t>
  </si>
  <si>
    <t>Closing Coil</t>
  </si>
  <si>
    <r>
      <t>2C, 2.5 mm</t>
    </r>
    <r>
      <rPr>
        <vertAlign val="superscript"/>
        <sz val="10.5"/>
        <color indexed="8"/>
        <rFont val="Arial Narrow"/>
        <family val="2"/>
      </rPr>
      <t>2</t>
    </r>
  </si>
  <si>
    <t>Supply of ABT meter as per specification</t>
  </si>
  <si>
    <t>Supply of Bay Marshalling Kiosk along with mounting structure</t>
  </si>
  <si>
    <t>Tee Connector Rigid through Type alongwith all hardware fittingsfor 132kV LA and sutiable for ACSR Panther Conductor</t>
  </si>
  <si>
    <t>Tee Connector Rigid through Type alongwith all hardware fittingsfor 132kV CVT and sutiable for ACSR Panther Conductor</t>
  </si>
  <si>
    <t>BCU</t>
  </si>
  <si>
    <t>Supply of Power Cables</t>
  </si>
  <si>
    <t>Supply of Control Cables</t>
  </si>
  <si>
    <t>Master Trip Relay</t>
  </si>
  <si>
    <t>Erection of Mounting structures for different terminal equipments as required for</t>
  </si>
  <si>
    <t>Erection, testing and Commissssioning of ABT Meter as per specification</t>
  </si>
  <si>
    <r>
      <t xml:space="preserve">Construction of Foundation Including. Supply of All Foundation Materials &amp; Labour  as required for </t>
    </r>
    <r>
      <rPr>
        <b/>
        <u val="single"/>
        <sz val="11"/>
        <color indexed="8"/>
        <rFont val="Arial Narrow"/>
        <family val="2"/>
      </rPr>
      <t>132kV Circuit Breaker (1 Set)</t>
    </r>
  </si>
  <si>
    <r>
      <t xml:space="preserve">Construction of Foundation Including. Supply of All Foundation Materials &amp; Labour  as required for </t>
    </r>
    <r>
      <rPr>
        <b/>
        <u val="single"/>
        <sz val="11"/>
        <color indexed="8"/>
        <rFont val="Arial Narrow"/>
        <family val="2"/>
      </rPr>
      <t>132kV CVT  (3 Nos.)</t>
    </r>
  </si>
  <si>
    <r>
      <rPr>
        <b/>
        <sz val="11"/>
        <color indexed="30"/>
        <rFont val="Arial"/>
        <family val="2"/>
      </rPr>
      <t xml:space="preserve">Unit ETC Rate
(exclusive of taxes)
</t>
    </r>
    <r>
      <rPr>
        <b/>
        <sz val="11"/>
        <rFont val="Arial"/>
        <family val="2"/>
      </rPr>
      <t xml:space="preserve">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</si>
  <si>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rPr>
        <b/>
        <sz val="11"/>
        <color indexed="30"/>
        <rFont val="Arial"/>
        <family val="2"/>
      </rPr>
      <t>TOTAL ETC   (Without Taxes)</t>
    </r>
    <r>
      <rPr>
        <b/>
        <sz val="11"/>
        <color indexed="18"/>
        <rFont val="Arial"/>
        <family val="2"/>
      </rPr>
      <t xml:space="preserve">
in
</t>
    </r>
    <r>
      <rPr>
        <b/>
        <sz val="11"/>
        <color indexed="10"/>
        <rFont val="Arial"/>
        <family val="2"/>
      </rPr>
      <t>Rs.      P</t>
    </r>
  </si>
  <si>
    <t>Column</t>
  </si>
  <si>
    <t>Beams</t>
  </si>
  <si>
    <t>Item 1</t>
  </si>
  <si>
    <t>Item 2</t>
  </si>
  <si>
    <t>Item 3</t>
  </si>
  <si>
    <t>Item 4</t>
  </si>
  <si>
    <t>Item 5</t>
  </si>
  <si>
    <t>9 Disc Suspension Insulator String</t>
  </si>
  <si>
    <t>Item 62</t>
  </si>
  <si>
    <t>Item 63</t>
  </si>
  <si>
    <t>Item 64</t>
  </si>
  <si>
    <t>Erection of Switchyard Lattice Steel Columns</t>
  </si>
  <si>
    <t>Erection of Switchyard Lattice Steel Beams</t>
  </si>
  <si>
    <t>Supply and Design of Bay Steel Structures except equipment mounting structures</t>
  </si>
  <si>
    <t>10 Disc Tension Insulator String</t>
  </si>
  <si>
    <t>Beam Type 'B1' ( 2 Nos.)       [ 751.77 Kg/ per Beam ]</t>
  </si>
  <si>
    <t>SF6 gas filled cylinder-12kg</t>
  </si>
  <si>
    <t>132kV, isolator moving and fixed contact</t>
  </si>
  <si>
    <t>Terminal connectors for 132kV CT</t>
  </si>
  <si>
    <t>Terminal connectors for 132kV isolator</t>
  </si>
  <si>
    <t>Fire Fighting equipments</t>
  </si>
  <si>
    <t>25 Kg Capacity FE DCP type, trolley mounted</t>
  </si>
  <si>
    <t>FE CO2 6.5 kg capacity, wall mounted</t>
  </si>
  <si>
    <t>Fire Buckets (12 Nos. with stand in one set)</t>
  </si>
  <si>
    <t>Item 65</t>
  </si>
  <si>
    <t>Item 66</t>
  </si>
  <si>
    <t>Item 67</t>
  </si>
  <si>
    <t>Item 68</t>
  </si>
  <si>
    <t>Item 69</t>
  </si>
  <si>
    <t>Item 70</t>
  </si>
  <si>
    <t>Item 71</t>
  </si>
  <si>
    <t>Item 72</t>
  </si>
  <si>
    <t>Item 73</t>
  </si>
  <si>
    <t>Item 74</t>
  </si>
  <si>
    <t>Item 75</t>
  </si>
  <si>
    <t>Item 76</t>
  </si>
  <si>
    <t>Item 77</t>
  </si>
  <si>
    <t>Item 78</t>
  </si>
  <si>
    <t>Item 79</t>
  </si>
  <si>
    <t>Item 80</t>
  </si>
  <si>
    <t>Beam Type 'B1' ( 2 Nos)       [ 751.77 Kg/ per Beam ]</t>
  </si>
  <si>
    <t>SIEMENS made Control &amp; Relay Panel with Automation (Simplex Type) complete with BCU, ethernet switch and all accessories as required for SAS integration.</t>
  </si>
  <si>
    <t>C Type Trench</t>
  </si>
  <si>
    <t>PCC                 (0.08  Cum per LA)</t>
  </si>
  <si>
    <t>PCC                 (0.08  Cum per PI)</t>
  </si>
  <si>
    <r>
      <t xml:space="preserve">Disc Insulator Strings complete with all hardware fittings, </t>
    </r>
    <r>
      <rPr>
        <b/>
        <sz val="10.5"/>
        <color indexed="10"/>
        <rFont val="Arial Narrow"/>
        <family val="2"/>
      </rPr>
      <t>clamps</t>
    </r>
    <r>
      <rPr>
        <b/>
        <sz val="10.5"/>
        <rFont val="Arial Narrow"/>
        <family val="2"/>
      </rPr>
      <t xml:space="preserve"> etc. </t>
    </r>
  </si>
  <si>
    <t>132 kV Gang operated outdoor SF6 Breakers</t>
  </si>
  <si>
    <t>132 kV  horizontal centre break isolator With Single Earth Switch (3-phase)</t>
  </si>
  <si>
    <t>132 kV  horizontal centre break isolator Without Earth Switch (3-Phase)</t>
  </si>
  <si>
    <t>For 132 kV Feeder Capable of integration into Existing SAS at Gohpur GSS</t>
  </si>
  <si>
    <r>
      <t xml:space="preserve">Name of Work:   </t>
    </r>
    <r>
      <rPr>
        <b/>
        <sz val="11"/>
        <color indexed="30"/>
        <rFont val="Arial"/>
        <family val="2"/>
      </rPr>
      <t xml:space="preserve">Turnkey Construction of 132kV N.F. Railway Traction Bay at 132kV Gohpur GSS, AEGCL including Supply of Bay Equipment and line bay materials and associated works etc   </t>
    </r>
    <r>
      <rPr>
        <b/>
        <sz val="11"/>
        <color indexed="8"/>
        <rFont val="Arial"/>
        <family val="2"/>
      </rPr>
      <t>[ Schedule 1-Supply ]</t>
    </r>
  </si>
  <si>
    <t>132 kV, 400-200/1-1-1-1-1 Line CT</t>
  </si>
  <si>
    <t>Column Type 'C1' ( 2 Nos.)       [ 2317.41 Kg/ per Column ]</t>
  </si>
  <si>
    <r>
      <t>4C, 4 mm</t>
    </r>
    <r>
      <rPr>
        <vertAlign val="superscript"/>
        <sz val="10.5"/>
        <color indexed="8"/>
        <rFont val="Arial Narrow"/>
        <family val="2"/>
      </rPr>
      <t>2</t>
    </r>
  </si>
  <si>
    <t>SET</t>
  </si>
  <si>
    <t>Main Earth (65 x 12 mm GI Flat)</t>
  </si>
  <si>
    <t>PG Clamp With Connectors and all hardware fittings sutiable for ACSR Panther Conductor</t>
  </si>
  <si>
    <t>T Clamp With Connectors and all hardware fittings sutiable for ACSR Panther Conductor</t>
  </si>
  <si>
    <t>Circuit Breaker operating mechanism cabinet with all fittings and accessories</t>
  </si>
  <si>
    <t>SF6 gas density monitoring device</t>
  </si>
  <si>
    <t>Set of all type of gasket used with sealing agent</t>
  </si>
  <si>
    <t>Spring Charging Motor</t>
  </si>
  <si>
    <t>132kV , 400-200/1-1-1-1-1 Line CT</t>
  </si>
  <si>
    <t>Supply of   415 V ACDB</t>
  </si>
  <si>
    <t>Supply of Godrej split 2 Ton , 5star AC</t>
  </si>
  <si>
    <r>
      <t xml:space="preserve">Name of Work:   </t>
    </r>
    <r>
      <rPr>
        <b/>
        <sz val="11"/>
        <color indexed="30"/>
        <rFont val="Arial"/>
        <family val="2"/>
      </rPr>
      <t xml:space="preserve">Turnkey Construction of 132kV N.F. Railway Traction Bay at 132kV Gohpur GSS, AEGCL including Supply of Bay Equipment and line bay materials and associated works etc   </t>
    </r>
    <r>
      <rPr>
        <b/>
        <sz val="11"/>
        <color indexed="8"/>
        <rFont val="Arial"/>
        <family val="2"/>
      </rPr>
      <t xml:space="preserve">[ Schedule 3- Erection, Tesitng AND Commissioning.i.e </t>
    </r>
    <r>
      <rPr>
        <b/>
        <sz val="11"/>
        <color indexed="30"/>
        <rFont val="Arial"/>
        <family val="2"/>
      </rPr>
      <t>ETC</t>
    </r>
    <r>
      <rPr>
        <b/>
        <sz val="11"/>
        <color indexed="8"/>
        <rFont val="Arial"/>
        <family val="2"/>
      </rPr>
      <t xml:space="preserve"> ]</t>
    </r>
  </si>
  <si>
    <t>For 132 kV Feeder compatible with existing SAS (SIEMENS) at Gohpur GSS</t>
  </si>
  <si>
    <t>Erection, testing &amp; commissioning of Current transformers including laying &amp; terminating of control cables alongwith all necessary accessories as required</t>
  </si>
  <si>
    <t>Erection, testing &amp; commissioning of CVT including including laying &amp; terminating of control cables alongwith all necessary accessories as required</t>
  </si>
  <si>
    <t>Integration of Control Relay Panel into the existing Substation Automation System (SAS) of SIEMENS made at Gohpur GSS.</t>
  </si>
  <si>
    <t>Providing 80 mm thick 1:4:8 PCC base of switchyard as per specification &amp; drawings including supply of all materials.</t>
  </si>
  <si>
    <t>sq. m</t>
  </si>
  <si>
    <t>Job</t>
  </si>
  <si>
    <t>Providing 100 mm thick graveling of switchyard as per specification &amp; drawings including supply of all materials.</t>
  </si>
  <si>
    <t>Installation of earthing system with GI flats, electrodes etc. For present scope of area.</t>
  </si>
  <si>
    <t>D Type Trench</t>
  </si>
  <si>
    <t>Construction of KIOSK building &amp; related services</t>
  </si>
  <si>
    <t>Construction of KIOSK Type-B building with all required services (4.00 x 5.50 m) with supply of all materials equipments as per drawing &amp; specification.</t>
  </si>
  <si>
    <t>Erection, testing &amp; commissioning of 415 V ACDB</t>
  </si>
  <si>
    <t>Erection, testing &amp; commissioning of 415 Volt ACDB</t>
  </si>
  <si>
    <t>Installation of AC</t>
  </si>
  <si>
    <t>AC Installation Charge</t>
  </si>
  <si>
    <t>Excavation       (35.63 Cum per breaker)</t>
  </si>
  <si>
    <t xml:space="preserve"> Filling                (4.95 Cum per breaker)</t>
  </si>
  <si>
    <t>Brick Soiling     ( 9.9 Sq.m per breaker)</t>
  </si>
  <si>
    <t>Formwork         (13.35 Sq.m per breaker)</t>
  </si>
  <si>
    <t>PCC                 (0.51  Cum per breaker)</t>
  </si>
  <si>
    <t xml:space="preserve"> RCC                 (2.37 Cum per breaker)</t>
  </si>
  <si>
    <t>Reinforcement  (145.49 Kg per breaker)</t>
  </si>
  <si>
    <t>Filling                (1.125 Cum per CT)</t>
  </si>
  <si>
    <t xml:space="preserve"> Brick Soiling     (1.32   Sq.m per CT)</t>
  </si>
  <si>
    <t>Formwork         (6.45 Sq.m per CT)</t>
  </si>
  <si>
    <t>PCC                 (0.99  Cum per CT)</t>
  </si>
  <si>
    <t>RCC                 (0.48 Cum per CT)</t>
  </si>
  <si>
    <t>Reinforcement   (68.54 Kg per CT)</t>
  </si>
  <si>
    <t>Excavation       (8.1 Cum per CT)</t>
  </si>
  <si>
    <t>Excavation       (8.1 Cum per CVT)</t>
  </si>
  <si>
    <t>Filling                (1.125 Cum per CVT)</t>
  </si>
  <si>
    <t xml:space="preserve"> Brick Soiling     (1.32   Sq.m per CVT)</t>
  </si>
  <si>
    <t>Formwork         (6.45 Sq.m per CVT)</t>
  </si>
  <si>
    <t>PCC                 (0.99  Cum per CVT)</t>
  </si>
  <si>
    <t>RCC                 (0.48 Cum per CVT)</t>
  </si>
  <si>
    <t>Reinforcement   (68.54 Kg per CVT)</t>
  </si>
  <si>
    <r>
      <t xml:space="preserve">Construction of Foundation Including. Supply of All Foundation Materials &amp; Labour  as required for </t>
    </r>
    <r>
      <rPr>
        <b/>
        <u val="single"/>
        <sz val="11"/>
        <color indexed="8"/>
        <rFont val="Arial Narrow"/>
        <family val="2"/>
      </rPr>
      <t>132kV Isolators With/ Without Earth Switch/( 2 Sets)</t>
    </r>
  </si>
  <si>
    <t>Excavation       (35.63 Cum per Isolator)</t>
  </si>
  <si>
    <t xml:space="preserve"> Filling                (4.95 Cum per Isolator)</t>
  </si>
  <si>
    <t>Brick Soiling     ( 9.9 Sq.m per Isolator)</t>
  </si>
  <si>
    <t>Formwork         (13.35 Sq.m per Isolator)</t>
  </si>
  <si>
    <t>PCC                 (0.51  Cum per Isolator)</t>
  </si>
  <si>
    <t xml:space="preserve"> RCC                 (2.37 Cum per Isolator)</t>
  </si>
  <si>
    <t>Reinforcement  (145.49 Kg per Isolator)</t>
  </si>
  <si>
    <t>Excavation       (6.56 Cum per LA)</t>
  </si>
  <si>
    <t>Filling                (0.911 Cum per LA)</t>
  </si>
  <si>
    <t xml:space="preserve"> Brick Soiling     (1  Sq.m per LA)</t>
  </si>
  <si>
    <t xml:space="preserve"> Formwork         (7.48 Sq.m per LA)</t>
  </si>
  <si>
    <t>RCC                 (0.95 Cum per LA)</t>
  </si>
  <si>
    <t>Reinforcement  (65.8 Kg per LA)</t>
  </si>
  <si>
    <r>
      <t xml:space="preserve">Construction of Foundation Including. Supply of All Foundation Materials &amp; Labour  as required for </t>
    </r>
    <r>
      <rPr>
        <b/>
        <u val="single"/>
        <sz val="11"/>
        <color indexed="8"/>
        <rFont val="Arial Narrow"/>
        <family val="2"/>
      </rPr>
      <t>132kV Post Insulator ( 10 Nos)</t>
    </r>
  </si>
  <si>
    <t>Excavation       (6.56 Cum per PI)</t>
  </si>
  <si>
    <t>Filling                (0.911 Cum per PI)</t>
  </si>
  <si>
    <t xml:space="preserve"> Brick Soiling     (1  Sq.m per PI)</t>
  </si>
  <si>
    <t xml:space="preserve"> Formwork         (7.48 Sq.m per PI)</t>
  </si>
  <si>
    <t>RCC                 (0.95 Cum per PI)</t>
  </si>
  <si>
    <t>Reinforcement  (65.8 Kg per PI)</t>
  </si>
  <si>
    <t>Construction of Foundation Including. Supply of All Foundation Materials &amp; Labour  as required for Lattice Steel Column ( for 132kV Gantry Columns Type (C1), 2 Nos.)</t>
  </si>
  <si>
    <t>Excavation       (149.00 Cum per Column)</t>
  </si>
  <si>
    <t>Filling                (33.00 Cum per Column)</t>
  </si>
  <si>
    <t xml:space="preserve"> Formwork         (14.19 Sq.m per Column)</t>
  </si>
  <si>
    <t>PCC                 ( 2.44 Cum per Column)</t>
  </si>
  <si>
    <t>RCC                 (8.3.Cum per Column)</t>
  </si>
  <si>
    <t>Reinforcement  (668.2 Kg per Column)</t>
  </si>
  <si>
    <t>Brick Soiling (24.44 Sq.m per Column)</t>
  </si>
  <si>
    <t>Name of Work:   Turnkey Construction of 132kV N.F. Railway Traction Bay at 132kV Gohpur GSS, AEGCL including Supply of Bay Equipment and line bay materials and associated works etc   [ Schedule 4- Foundation ]</t>
  </si>
  <si>
    <t>Current Transformers (1-phase) with terminal connectors etc. along with marshelling box as per specification</t>
  </si>
  <si>
    <t>132 kV CVT with terminal connectors, all necessary accesories etc along with marshelling box as per specfication.</t>
  </si>
  <si>
    <r>
      <t>4C, 2.5 mm</t>
    </r>
    <r>
      <rPr>
        <vertAlign val="superscript"/>
        <sz val="10.5"/>
        <color indexed="8"/>
        <rFont val="Arial Narrow"/>
        <family val="2"/>
      </rPr>
      <t>2</t>
    </r>
  </si>
  <si>
    <t>Supply of 415  Volt 500 A, 3-ph cubicle indoor floor mounted, auxiliary service board as per specification comprising of LV AC distribution board will have 2-sections , each section will be fed from independent auxiliary transformer(250kVA,33/.415 kV) .
Bus Bar rating 600A, 25kA for 1sec, Cu, IP54, 2mm cold rolled/3mm hotrolled and all other fittings and accessories as per specification
a) 2 nos incomer feeders with-500A TPN MCCB (Microprocessor Based)
b) 2 Nos outgoing feeders with-160A TPN MCCB (Microprocessor Based)
c) 1 No outgoing feeders with-100A TPN MCCB (Microprocessor Based)
d) 6 Nos outgoing feeders with-63A TPN MCCB 
e )6 Nos outgoing feeders with-32A TPN MCCB 
f) 2 Nos outgoing feeders with-16A SP MCCB 
Each incomer shall be provide with 2 core (for metering and protection)</t>
  </si>
  <si>
    <t>Design and installation of outdoor illumination system for the 132kV bay area (consisting of minimum 10 Nos. of LED lamps with fittings etc.) as per specification including supply of all materials.</t>
  </si>
  <si>
    <r>
      <t xml:space="preserve">Name of Work:   </t>
    </r>
    <r>
      <rPr>
        <b/>
        <sz val="11"/>
        <color indexed="30"/>
        <rFont val="Arial"/>
        <family val="2"/>
      </rPr>
      <t xml:space="preserve">Turnkey Construction of 132kV N.F. Railway Traction Bay at 132kV Gohpur GSS, AEGCL including Supply of Bay Equipment and line bay materials and associated works etc   </t>
    </r>
    <r>
      <rPr>
        <b/>
        <sz val="11"/>
        <color indexed="8"/>
        <rFont val="Arial"/>
        <family val="2"/>
      </rPr>
      <t>[ Schedule 2- F&amp;I]</t>
    </r>
  </si>
  <si>
    <t>Distance protection Relay, line length 10.1 KM</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</si>
</sst>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 numFmtId="178" formatCode="0.0%"/>
    <numFmt numFmtId="179" formatCode="&quot;Yes&quot;;&quot;Yes&quot;;&quot;No&quot;"/>
    <numFmt numFmtId="180" formatCode="&quot;True&quot;;&quot;True&quot;;&quot;False&quot;"/>
    <numFmt numFmtId="181" formatCode="&quot;On&quot;;&quot;On&quot;;&quot;Off&quot;"/>
    <numFmt numFmtId="182" formatCode="[$€-2]\ #,##0.00_);[Red]\([$€-2]\ #,##0.00\)"/>
  </numFmts>
  <fonts count="9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1"/>
      <name val="Arial Narrow"/>
      <family val="2"/>
    </font>
    <font>
      <b/>
      <sz val="11"/>
      <name val="Arial Narrow"/>
      <family val="2"/>
    </font>
    <font>
      <b/>
      <sz val="11"/>
      <color indexed="30"/>
      <name val="Arial"/>
      <family val="2"/>
    </font>
    <font>
      <b/>
      <sz val="11"/>
      <color indexed="18"/>
      <name val="Arial"/>
      <family val="2"/>
    </font>
    <font>
      <sz val="10.5"/>
      <color indexed="8"/>
      <name val="Arial Narrow"/>
      <family val="2"/>
    </font>
    <font>
      <sz val="10.5"/>
      <name val="Arial Narrow"/>
      <family val="2"/>
    </font>
    <font>
      <vertAlign val="superscript"/>
      <sz val="10.5"/>
      <color indexed="8"/>
      <name val="Arial Narrow"/>
      <family val="2"/>
    </font>
    <font>
      <b/>
      <sz val="10.5"/>
      <name val="Arial Narrow"/>
      <family val="2"/>
    </font>
    <font>
      <b/>
      <u val="single"/>
      <sz val="11"/>
      <color indexed="8"/>
      <name val="Arial Narrow"/>
      <family val="2"/>
    </font>
    <font>
      <b/>
      <sz val="10.5"/>
      <color indexed="10"/>
      <name val="Arial Narrow"/>
      <family val="2"/>
    </font>
    <font>
      <sz val="10"/>
      <name val="Arial Narrow"/>
      <family val="2"/>
    </font>
    <font>
      <b/>
      <sz val="10"/>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1"/>
      <color indexed="31"/>
      <name val="Arial"/>
      <family val="2"/>
    </font>
    <font>
      <sz val="11"/>
      <color indexed="23"/>
      <name val="Calibri"/>
      <family val="2"/>
    </font>
    <font>
      <b/>
      <sz val="14"/>
      <color indexed="17"/>
      <name val="Arial"/>
      <family val="2"/>
    </font>
    <font>
      <b/>
      <sz val="11"/>
      <color indexed="16"/>
      <name val="Arial"/>
      <family val="2"/>
    </font>
    <font>
      <b/>
      <sz val="11"/>
      <color indexed="17"/>
      <name val="Arial"/>
      <family val="2"/>
    </font>
    <font>
      <sz val="10"/>
      <color indexed="8"/>
      <name val="Courier New"/>
      <family val="3"/>
    </font>
    <font>
      <b/>
      <sz val="12"/>
      <color indexed="16"/>
      <name val="Arial"/>
      <family val="2"/>
    </font>
    <font>
      <b/>
      <sz val="11"/>
      <color indexed="8"/>
      <name val="Arial Narrow"/>
      <family val="2"/>
    </font>
    <font>
      <sz val="11"/>
      <color indexed="8"/>
      <name val="Arial Narrow"/>
      <family val="2"/>
    </font>
    <font>
      <b/>
      <sz val="10.5"/>
      <color indexed="8"/>
      <name val="Arial Narrow"/>
      <family val="2"/>
    </font>
    <font>
      <sz val="10"/>
      <color indexed="8"/>
      <name val="Arial Narrow"/>
      <family val="2"/>
    </font>
    <font>
      <b/>
      <sz val="10"/>
      <color indexed="8"/>
      <name val="Arial Narrow"/>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1"/>
      <color theme="4" tint="0.7999799847602844"/>
      <name val="Arial"/>
      <family val="2"/>
    </font>
    <font>
      <sz val="11"/>
      <color theme="0" tint="-0.4999699890613556"/>
      <name val="Calibri"/>
      <family val="2"/>
    </font>
    <font>
      <b/>
      <sz val="14"/>
      <color rgb="FF007A37"/>
      <name val="Arial"/>
      <family val="2"/>
    </font>
    <font>
      <b/>
      <sz val="11"/>
      <color rgb="FF800000"/>
      <name val="Arial"/>
      <family val="2"/>
    </font>
    <font>
      <b/>
      <sz val="11"/>
      <color rgb="FF00B050"/>
      <name val="Arial"/>
      <family val="2"/>
    </font>
    <font>
      <sz val="10"/>
      <color rgb="FF000000"/>
      <name val="Courier New"/>
      <family val="3"/>
    </font>
    <font>
      <b/>
      <sz val="12"/>
      <color rgb="FF800000"/>
      <name val="Arial"/>
      <family val="2"/>
    </font>
    <font>
      <b/>
      <sz val="11"/>
      <color rgb="FF000000"/>
      <name val="Arial Narrow"/>
      <family val="2"/>
    </font>
    <font>
      <sz val="11"/>
      <color rgb="FF000000"/>
      <name val="Arial Narrow"/>
      <family val="2"/>
    </font>
    <font>
      <b/>
      <sz val="10.5"/>
      <color rgb="FF00000A"/>
      <name val="Arial Narrow"/>
      <family val="2"/>
    </font>
    <font>
      <sz val="10.5"/>
      <color rgb="FF00000A"/>
      <name val="Arial Narrow"/>
      <family val="2"/>
    </font>
    <font>
      <sz val="10"/>
      <color rgb="FF000000"/>
      <name val="Arial Narrow"/>
      <family val="2"/>
    </font>
    <font>
      <b/>
      <sz val="10"/>
      <color rgb="FF000000"/>
      <name val="Arial Narrow"/>
      <family val="2"/>
    </font>
    <font>
      <sz val="10"/>
      <color rgb="FF00000A"/>
      <name val="Arial Narrow"/>
      <family val="2"/>
    </font>
    <font>
      <sz val="10"/>
      <color theme="1"/>
      <name val="Arial Narrow"/>
      <family val="2"/>
    </font>
    <font>
      <b/>
      <u val="single"/>
      <sz val="16"/>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style="thin"/>
      <right style="medium"/>
      <top style="thin"/>
      <bottom>
        <color indexed="63"/>
      </bottom>
    </border>
    <border>
      <left>
        <color indexed="63"/>
      </left>
      <right style="thin"/>
      <top style="thin"/>
      <bottom>
        <color indexed="63"/>
      </bottom>
    </border>
    <border>
      <left/>
      <right/>
      <top style="thin"/>
      <bottom style="thin"/>
    </border>
    <border>
      <left style="thin"/>
      <right/>
      <top>
        <color indexed="63"/>
      </top>
      <bottom/>
    </border>
    <border>
      <left>
        <color indexed="63"/>
      </left>
      <right>
        <color indexed="63"/>
      </right>
      <top>
        <color indexed="63"/>
      </top>
      <bottom style="thin"/>
    </border>
    <border>
      <left style="thin"/>
      <right/>
      <top>
        <color indexed="63"/>
      </top>
      <bottom style="thin"/>
    </border>
    <border>
      <left style="medium">
        <color rgb="FF000001"/>
      </left>
      <right style="medium">
        <color rgb="FF000001"/>
      </right>
      <top style="medium">
        <color rgb="FF00000A"/>
      </top>
      <bottom style="medium">
        <color rgb="FF00000A"/>
      </bottom>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3" fillId="0" borderId="0" applyNumberFormat="0" applyFill="0" applyBorder="0" applyAlignment="0" applyProtection="0"/>
    <xf numFmtId="0" fontId="8"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7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161">
    <xf numFmtId="0" fontId="0" fillId="0" borderId="0" xfId="0" applyFont="1" applyAlignment="1">
      <alignment/>
    </xf>
    <xf numFmtId="0" fontId="3" fillId="0" borderId="0" xfId="57" applyNumberFormat="1" applyFont="1" applyFill="1" applyBorder="1" applyAlignment="1">
      <alignment vertical="center"/>
      <protection/>
    </xf>
    <xf numFmtId="0" fontId="75" fillId="0" borderId="0" xfId="57" applyNumberFormat="1" applyFont="1" applyFill="1" applyBorder="1" applyAlignment="1" applyProtection="1">
      <alignment vertical="center"/>
      <protection locked="0"/>
    </xf>
    <xf numFmtId="0" fontId="75" fillId="0" borderId="0" xfId="57" applyNumberFormat="1" applyFont="1" applyFill="1" applyBorder="1" applyAlignment="1">
      <alignment vertical="center"/>
      <protection/>
    </xf>
    <xf numFmtId="0" fontId="76"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77"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7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75"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75"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78"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0" xfId="57" applyNumberFormat="1" applyFont="1" applyFill="1" applyAlignment="1">
      <alignment vertical="top"/>
      <protection/>
    </xf>
    <xf numFmtId="0" fontId="75"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3" fillId="0" borderId="0" xfId="57" applyNumberFormat="1" applyFont="1" applyFill="1" applyAlignment="1">
      <alignment vertical="top"/>
      <protection/>
    </xf>
    <xf numFmtId="0" fontId="79"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75"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80" fillId="0" borderId="0" xfId="57" applyNumberFormat="1" applyFont="1" applyFill="1">
      <alignment/>
      <protection/>
    </xf>
    <xf numFmtId="172" fontId="81" fillId="0" borderId="17" xfId="58" applyNumberFormat="1" applyFont="1" applyFill="1" applyBorder="1" applyAlignment="1">
      <alignment horizontal="right" vertical="top"/>
      <protection/>
    </xf>
    <xf numFmtId="172" fontId="6" fillId="0" borderId="18" xfId="58" applyNumberFormat="1" applyFont="1" applyFill="1" applyBorder="1" applyAlignment="1">
      <alignment horizontal="right" vertical="top"/>
      <protection/>
    </xf>
    <xf numFmtId="10" fontId="82" fillId="33" borderId="11" xfId="63" applyNumberFormat="1" applyFont="1" applyFill="1" applyBorder="1" applyAlignment="1">
      <alignment horizontal="center" vertical="center"/>
    </xf>
    <xf numFmtId="0" fontId="76" fillId="0" borderId="0" xfId="59" applyNumberFormat="1" applyFont="1" applyFill="1" applyBorder="1" applyAlignment="1" applyProtection="1">
      <alignment horizontal="center" vertical="center"/>
      <protection/>
    </xf>
    <xf numFmtId="2" fontId="2" fillId="0" borderId="13" xfId="57" applyNumberFormat="1" applyFont="1" applyFill="1" applyBorder="1" applyAlignment="1" applyProtection="1">
      <alignment horizontal="right" vertical="top"/>
      <protection locked="0"/>
    </xf>
    <xf numFmtId="2" fontId="2" fillId="0" borderId="11" xfId="57" applyNumberFormat="1" applyFont="1" applyFill="1" applyBorder="1" applyAlignment="1">
      <alignment horizontal="center" vertical="top" wrapText="1"/>
      <protection/>
    </xf>
    <xf numFmtId="2" fontId="2" fillId="0" borderId="13" xfId="57" applyNumberFormat="1" applyFont="1" applyFill="1" applyBorder="1" applyAlignment="1">
      <alignment horizontal="center" vertical="top" wrapText="1"/>
      <protection/>
    </xf>
    <xf numFmtId="2" fontId="2" fillId="0" borderId="16" xfId="58" applyNumberFormat="1" applyFont="1" applyFill="1" applyBorder="1" applyAlignment="1">
      <alignment horizontal="right" vertical="top"/>
      <protection/>
    </xf>
    <xf numFmtId="2" fontId="2" fillId="0" borderId="13" xfId="57" applyNumberFormat="1" applyFont="1" applyFill="1" applyBorder="1" applyAlignment="1" applyProtection="1">
      <alignment horizontal="center" vertical="top" wrapText="1"/>
      <protection/>
    </xf>
    <xf numFmtId="2" fontId="3" fillId="0" borderId="13" xfId="58" applyNumberFormat="1" applyFont="1" applyFill="1" applyBorder="1" applyAlignment="1">
      <alignment vertical="top"/>
      <protection/>
    </xf>
    <xf numFmtId="2" fontId="83" fillId="0" borderId="13" xfId="57" applyNumberFormat="1" applyFont="1" applyFill="1" applyBorder="1" applyAlignment="1">
      <alignment horizontal="center" vertical="top" wrapText="1"/>
      <protection/>
    </xf>
    <xf numFmtId="2" fontId="6" fillId="0" borderId="13" xfId="58" applyNumberFormat="1" applyFont="1" applyFill="1" applyBorder="1" applyAlignment="1">
      <alignment vertical="top"/>
      <protection/>
    </xf>
    <xf numFmtId="0" fontId="78" fillId="0" borderId="11" xfId="58"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center"/>
      <protection/>
    </xf>
    <xf numFmtId="0" fontId="16" fillId="0" borderId="13" xfId="58" applyNumberFormat="1" applyFont="1" applyFill="1" applyBorder="1" applyAlignment="1">
      <alignment horizontal="center" vertical="center"/>
      <protection/>
    </xf>
    <xf numFmtId="0" fontId="3" fillId="0" borderId="13" xfId="57" applyNumberFormat="1" applyFont="1" applyFill="1" applyBorder="1" applyAlignment="1">
      <alignment horizontal="center" vertical="center"/>
      <protection/>
    </xf>
    <xf numFmtId="0" fontId="3" fillId="0" borderId="0" xfId="57" applyNumberFormat="1" applyFont="1" applyFill="1" applyBorder="1" applyAlignment="1">
      <alignment horizontal="center" vertical="center"/>
      <protection/>
    </xf>
    <xf numFmtId="0" fontId="2" fillId="0" borderId="11" xfId="57" applyNumberFormat="1" applyFont="1" applyFill="1" applyBorder="1" applyAlignment="1">
      <alignment horizontal="center" vertical="center" wrapText="1"/>
      <protection/>
    </xf>
    <xf numFmtId="0" fontId="2" fillId="0" borderId="13" xfId="57" applyNumberFormat="1" applyFont="1" applyFill="1" applyBorder="1" applyAlignment="1">
      <alignment horizontal="center" vertical="center" wrapText="1"/>
      <protection/>
    </xf>
    <xf numFmtId="0" fontId="14" fillId="0" borderId="11" xfId="58" applyNumberFormat="1" applyFont="1" applyFill="1" applyBorder="1" applyAlignment="1" applyProtection="1">
      <alignment horizontal="center" vertical="center" wrapText="1"/>
      <protection locked="0"/>
    </xf>
    <xf numFmtId="0" fontId="0" fillId="0" borderId="0" xfId="57" applyNumberFormat="1" applyFill="1" applyAlignment="1">
      <alignment horizontal="center" vertical="center"/>
      <protection/>
    </xf>
    <xf numFmtId="0" fontId="15" fillId="0" borderId="10" xfId="58" applyNumberFormat="1" applyFont="1" applyFill="1" applyBorder="1" applyAlignment="1">
      <alignment horizontal="right" vertical="center"/>
      <protection/>
    </xf>
    <xf numFmtId="0" fontId="84" fillId="0" borderId="13" xfId="58" applyNumberFormat="1" applyFont="1" applyFill="1" applyBorder="1" applyAlignment="1">
      <alignment horizontal="center" vertical="center" wrapText="1" readingOrder="1"/>
      <protection/>
    </xf>
    <xf numFmtId="0" fontId="79" fillId="0" borderId="12" xfId="57" applyNumberFormat="1" applyFont="1" applyFill="1" applyBorder="1" applyAlignment="1" applyProtection="1">
      <alignment horizontal="center" vertical="center"/>
      <protection/>
    </xf>
    <xf numFmtId="0" fontId="85" fillId="33" borderId="11" xfId="58" applyNumberFormat="1" applyFont="1" applyFill="1" applyBorder="1" applyAlignment="1" applyProtection="1">
      <alignment horizontal="center" vertical="center" wrapText="1"/>
      <protection locked="0"/>
    </xf>
    <xf numFmtId="0" fontId="2" fillId="0" borderId="13" xfId="57" applyNumberFormat="1" applyFont="1" applyFill="1" applyBorder="1" applyAlignment="1" applyProtection="1">
      <alignment horizontal="center" vertical="top" wrapText="1"/>
      <protection/>
    </xf>
    <xf numFmtId="0" fontId="2" fillId="0" borderId="13" xfId="58" applyNumberFormat="1" applyFont="1" applyFill="1" applyBorder="1" applyAlignment="1">
      <alignment horizontal="left" vertical="center"/>
      <protection/>
    </xf>
    <xf numFmtId="0" fontId="2" fillId="0" borderId="10" xfId="58" applyNumberFormat="1" applyFont="1" applyFill="1" applyBorder="1" applyAlignment="1">
      <alignment horizontal="left" vertical="center"/>
      <protection/>
    </xf>
    <xf numFmtId="0" fontId="2" fillId="0" borderId="19" xfId="58" applyNumberFormat="1" applyFont="1" applyFill="1" applyBorder="1" applyAlignment="1">
      <alignment horizontal="left" vertical="center"/>
      <protection/>
    </xf>
    <xf numFmtId="0" fontId="86" fillId="0" borderId="13" xfId="0" applyFont="1" applyFill="1" applyBorder="1" applyAlignment="1">
      <alignment vertical="center" wrapText="1"/>
    </xf>
    <xf numFmtId="0" fontId="16" fillId="0" borderId="10" xfId="58" applyNumberFormat="1" applyFont="1" applyFill="1" applyBorder="1" applyAlignment="1">
      <alignment horizontal="center" vertical="center"/>
      <protection/>
    </xf>
    <xf numFmtId="0" fontId="15" fillId="0" borderId="13" xfId="58" applyNumberFormat="1" applyFont="1" applyFill="1" applyBorder="1" applyAlignment="1">
      <alignment horizontal="right" vertical="center"/>
      <protection/>
    </xf>
    <xf numFmtId="0" fontId="87" fillId="0" borderId="13" xfId="0" applyFont="1" applyFill="1" applyBorder="1" applyAlignment="1">
      <alignment vertical="center" wrapText="1"/>
    </xf>
    <xf numFmtId="0" fontId="88" fillId="0" borderId="0" xfId="0" applyFont="1" applyFill="1" applyAlignment="1">
      <alignment vertical="center"/>
    </xf>
    <xf numFmtId="0" fontId="3" fillId="0" borderId="20" xfId="58" applyNumberFormat="1" applyFont="1" applyFill="1" applyBorder="1" applyAlignment="1">
      <alignment horizontal="center" vertical="center"/>
      <protection/>
    </xf>
    <xf numFmtId="0" fontId="3" fillId="0" borderId="0" xfId="58" applyNumberFormat="1" applyFont="1" applyFill="1" applyBorder="1" applyAlignment="1">
      <alignment horizontal="center" vertical="center"/>
      <protection/>
    </xf>
    <xf numFmtId="0" fontId="3" fillId="0" borderId="0" xfId="58" applyNumberFormat="1" applyFont="1" applyFill="1" applyBorder="1" applyAlignment="1">
      <alignment vertical="top"/>
      <protection/>
    </xf>
    <xf numFmtId="0" fontId="6" fillId="0" borderId="21" xfId="58" applyNumberFormat="1" applyFont="1" applyFill="1" applyBorder="1" applyAlignment="1">
      <alignment vertical="top"/>
      <protection/>
    </xf>
    <xf numFmtId="0" fontId="3" fillId="0" borderId="21" xfId="58" applyNumberFormat="1" applyFont="1" applyFill="1" applyBorder="1" applyAlignment="1">
      <alignment vertical="top"/>
      <protection/>
    </xf>
    <xf numFmtId="0" fontId="88" fillId="0" borderId="0" xfId="0" applyFont="1" applyFill="1" applyAlignment="1">
      <alignment vertical="center" wrapText="1"/>
    </xf>
    <xf numFmtId="2" fontId="3" fillId="0" borderId="13" xfId="58" applyNumberFormat="1" applyFont="1" applyFill="1" applyBorder="1" applyAlignment="1">
      <alignment horizontal="center" vertical="center"/>
      <protection/>
    </xf>
    <xf numFmtId="0" fontId="89" fillId="0" borderId="13" xfId="0" applyFont="1" applyFill="1" applyBorder="1" applyAlignment="1">
      <alignment vertical="center" wrapText="1"/>
    </xf>
    <xf numFmtId="0" fontId="88" fillId="0" borderId="13" xfId="0" applyFont="1" applyFill="1" applyBorder="1" applyAlignment="1">
      <alignment vertical="center" wrapText="1"/>
    </xf>
    <xf numFmtId="0" fontId="20" fillId="0" borderId="13" xfId="0" applyFont="1" applyFill="1" applyBorder="1" applyAlignment="1">
      <alignment vertical="center" wrapText="1"/>
    </xf>
    <xf numFmtId="0" fontId="22" fillId="0" borderId="13" xfId="0" applyFont="1" applyFill="1" applyBorder="1" applyAlignment="1">
      <alignment vertical="center" wrapText="1"/>
    </xf>
    <xf numFmtId="0" fontId="3" fillId="0" borderId="13" xfId="57" applyNumberFormat="1" applyFont="1" applyFill="1" applyBorder="1" applyAlignment="1">
      <alignment horizontal="center" vertical="center" wrapText="1"/>
      <protection/>
    </xf>
    <xf numFmtId="0" fontId="16" fillId="0" borderId="13" xfId="0" applyFont="1" applyFill="1" applyBorder="1" applyAlignment="1">
      <alignment vertical="center" wrapText="1"/>
    </xf>
    <xf numFmtId="0" fontId="15" fillId="0" borderId="13" xfId="0" applyFont="1" applyFill="1" applyBorder="1" applyAlignment="1">
      <alignment vertical="center" wrapText="1"/>
    </xf>
    <xf numFmtId="0" fontId="16" fillId="0" borderId="11" xfId="58" applyNumberFormat="1" applyFont="1" applyFill="1" applyBorder="1" applyAlignment="1">
      <alignment horizontal="center" vertical="center"/>
      <protection/>
    </xf>
    <xf numFmtId="0" fontId="86" fillId="0" borderId="11" xfId="0" applyFont="1" applyFill="1" applyBorder="1" applyAlignment="1">
      <alignment vertical="center" wrapText="1"/>
    </xf>
    <xf numFmtId="0" fontId="2" fillId="0" borderId="14" xfId="58" applyNumberFormat="1" applyFont="1" applyFill="1" applyBorder="1" applyAlignment="1">
      <alignment horizontal="left" vertical="center"/>
      <protection/>
    </xf>
    <xf numFmtId="0" fontId="2" fillId="0" borderId="22" xfId="58" applyNumberFormat="1" applyFont="1" applyFill="1" applyBorder="1" applyAlignment="1">
      <alignment horizontal="left" vertical="center"/>
      <protection/>
    </xf>
    <xf numFmtId="0" fontId="88" fillId="0" borderId="13" xfId="0" applyFont="1" applyFill="1" applyBorder="1" applyAlignment="1">
      <alignment vertical="center"/>
    </xf>
    <xf numFmtId="0" fontId="16" fillId="0" borderId="13" xfId="57" applyNumberFormat="1" applyFont="1" applyFill="1" applyBorder="1" applyAlignment="1">
      <alignment vertical="center"/>
      <protection/>
    </xf>
    <xf numFmtId="0" fontId="2" fillId="0" borderId="13" xfId="57" applyNumberFormat="1" applyFont="1" applyFill="1" applyBorder="1" applyAlignment="1">
      <alignment horizontal="center" vertical="center"/>
      <protection/>
    </xf>
    <xf numFmtId="0" fontId="14" fillId="0" borderId="11" xfId="58" applyNumberFormat="1" applyFont="1" applyFill="1" applyBorder="1" applyAlignment="1" applyProtection="1">
      <alignment horizontal="center" vertical="center" wrapText="1"/>
      <protection/>
    </xf>
    <xf numFmtId="0" fontId="3" fillId="0" borderId="13" xfId="57" applyNumberFormat="1" applyFont="1" applyFill="1" applyBorder="1" applyAlignment="1" applyProtection="1">
      <alignment horizontal="center" vertical="center"/>
      <protection/>
    </xf>
    <xf numFmtId="2" fontId="2" fillId="33" borderId="13" xfId="57" applyNumberFormat="1" applyFont="1" applyFill="1" applyBorder="1" applyAlignment="1" applyProtection="1">
      <alignment horizontal="center" vertical="center"/>
      <protection locked="0"/>
    </xf>
    <xf numFmtId="172" fontId="3" fillId="0" borderId="0" xfId="57" applyNumberFormat="1" applyFont="1" applyFill="1" applyAlignment="1">
      <alignment horizontal="center" vertical="center"/>
      <protection/>
    </xf>
    <xf numFmtId="0" fontId="78" fillId="0" borderId="11" xfId="58" applyNumberFormat="1" applyFont="1" applyFill="1" applyBorder="1" applyAlignment="1">
      <alignment horizontal="center" vertical="center" wrapText="1"/>
      <protection/>
    </xf>
    <xf numFmtId="0" fontId="2" fillId="0" borderId="16" xfId="58"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2" fontId="6" fillId="0" borderId="13" xfId="58" applyNumberFormat="1" applyFont="1" applyFill="1" applyBorder="1" applyAlignment="1">
      <alignment vertical="center"/>
      <protection/>
    </xf>
    <xf numFmtId="172" fontId="81" fillId="0" borderId="17" xfId="58" applyNumberFormat="1" applyFont="1" applyFill="1" applyBorder="1" applyAlignment="1">
      <alignment horizontal="right" vertical="center"/>
      <protection/>
    </xf>
    <xf numFmtId="0" fontId="0" fillId="0" borderId="0" xfId="57" applyNumberFormat="1" applyFill="1" applyAlignment="1">
      <alignment vertical="center"/>
      <protection/>
    </xf>
    <xf numFmtId="172" fontId="2" fillId="0" borderId="16" xfId="58" applyNumberFormat="1" applyFont="1" applyFill="1" applyBorder="1" applyAlignment="1">
      <alignment horizontal="right" vertical="center"/>
      <protection/>
    </xf>
    <xf numFmtId="172" fontId="6" fillId="0" borderId="18" xfId="58" applyNumberFormat="1" applyFont="1" applyFill="1" applyBorder="1" applyAlignment="1">
      <alignment horizontal="right" vertical="center"/>
      <protection/>
    </xf>
    <xf numFmtId="2" fontId="76" fillId="0" borderId="0" xfId="59" applyNumberFormat="1" applyFont="1" applyFill="1" applyBorder="1" applyAlignment="1" applyProtection="1">
      <alignment horizontal="center" vertical="center"/>
      <protection/>
    </xf>
    <xf numFmtId="2" fontId="3" fillId="0" borderId="0" xfId="57" applyNumberFormat="1" applyFont="1" applyFill="1" applyBorder="1" applyAlignment="1">
      <alignment horizontal="center" vertical="center"/>
      <protection/>
    </xf>
    <xf numFmtId="2" fontId="2" fillId="0" borderId="11" xfId="57" applyNumberFormat="1" applyFont="1" applyFill="1" applyBorder="1" applyAlignment="1">
      <alignment horizontal="center" vertical="center" wrapText="1"/>
      <protection/>
    </xf>
    <xf numFmtId="2" fontId="2" fillId="0" borderId="13" xfId="57" applyNumberFormat="1" applyFont="1" applyFill="1" applyBorder="1" applyAlignment="1">
      <alignment horizontal="center" vertical="center" wrapText="1"/>
      <protection/>
    </xf>
    <xf numFmtId="2" fontId="3" fillId="0" borderId="13" xfId="57" applyNumberFormat="1" applyFont="1" applyFill="1" applyBorder="1" applyAlignment="1">
      <alignment horizontal="center" vertical="center"/>
      <protection/>
    </xf>
    <xf numFmtId="2" fontId="14" fillId="0" borderId="11" xfId="58" applyNumberFormat="1" applyFont="1" applyFill="1" applyBorder="1" applyAlignment="1" applyProtection="1">
      <alignment horizontal="center" vertical="center" wrapText="1"/>
      <protection locked="0"/>
    </xf>
    <xf numFmtId="2" fontId="0" fillId="0" borderId="0" xfId="57" applyNumberFormat="1" applyFill="1" applyAlignment="1">
      <alignment horizontal="center" vertical="center"/>
      <protection/>
    </xf>
    <xf numFmtId="2" fontId="2" fillId="34" borderId="16" xfId="58" applyNumberFormat="1" applyFont="1" applyFill="1" applyBorder="1" applyAlignment="1">
      <alignment horizontal="right" vertical="center"/>
      <protection/>
    </xf>
    <xf numFmtId="2" fontId="2" fillId="33" borderId="13" xfId="57" applyNumberFormat="1" applyFont="1" applyFill="1" applyBorder="1" applyAlignment="1" applyProtection="1">
      <alignment horizontal="right" vertical="center"/>
      <protection locked="0"/>
    </xf>
    <xf numFmtId="0" fontId="3" fillId="0" borderId="13" xfId="57" applyNumberFormat="1" applyFont="1" applyFill="1" applyBorder="1" applyAlignment="1" applyProtection="1">
      <alignment vertical="center"/>
      <protection/>
    </xf>
    <xf numFmtId="2" fontId="2" fillId="0" borderId="13" xfId="57" applyNumberFormat="1" applyFont="1" applyFill="1" applyBorder="1" applyAlignment="1" applyProtection="1">
      <alignment horizontal="right" vertical="center"/>
      <protection locked="0"/>
    </xf>
    <xf numFmtId="2" fontId="2" fillId="0" borderId="13" xfId="57" applyNumberFormat="1" applyFont="1" applyFill="1" applyBorder="1" applyAlignment="1" applyProtection="1">
      <alignment horizontal="center" vertical="center" wrapText="1"/>
      <protection/>
    </xf>
    <xf numFmtId="2" fontId="83" fillId="0" borderId="13" xfId="57" applyNumberFormat="1" applyFont="1" applyFill="1" applyBorder="1" applyAlignment="1">
      <alignment horizontal="center" vertical="center" wrapText="1"/>
      <protection/>
    </xf>
    <xf numFmtId="0" fontId="2" fillId="0" borderId="14" xfId="57" applyNumberFormat="1" applyFont="1" applyFill="1" applyBorder="1" applyAlignment="1" applyProtection="1">
      <alignment horizontal="right" vertical="center"/>
      <protection locked="0"/>
    </xf>
    <xf numFmtId="0" fontId="2" fillId="0" borderId="13" xfId="57" applyNumberFormat="1" applyFont="1" applyFill="1" applyBorder="1" applyAlignment="1" applyProtection="1">
      <alignment horizontal="center" vertical="center" wrapText="1"/>
      <protection/>
    </xf>
    <xf numFmtId="0" fontId="2" fillId="0" borderId="15" xfId="57" applyNumberFormat="1" applyFont="1" applyFill="1" applyBorder="1" applyAlignment="1">
      <alignment horizontal="center" vertical="center" wrapText="1"/>
      <protection/>
    </xf>
    <xf numFmtId="174" fontId="2" fillId="0" borderId="16" xfId="58" applyNumberFormat="1" applyFont="1" applyFill="1" applyBorder="1" applyAlignment="1">
      <alignment horizontal="right" vertical="center"/>
      <protection/>
    </xf>
    <xf numFmtId="174" fontId="6" fillId="0" borderId="13" xfId="58" applyNumberFormat="1" applyFont="1" applyFill="1" applyBorder="1" applyAlignment="1">
      <alignment vertical="center"/>
      <protection/>
    </xf>
    <xf numFmtId="0" fontId="3" fillId="0" borderId="13" xfId="58"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center" wrapText="1"/>
      <protection/>
    </xf>
    <xf numFmtId="0" fontId="0" fillId="0" borderId="0" xfId="57" applyNumberFormat="1" applyFill="1" applyAlignment="1">
      <alignment horizontal="center"/>
      <protection/>
    </xf>
    <xf numFmtId="0" fontId="22" fillId="0" borderId="23" xfId="0" applyFont="1" applyFill="1" applyBorder="1" applyAlignment="1">
      <alignment vertical="center" wrapText="1"/>
    </xf>
    <xf numFmtId="0" fontId="16" fillId="0" borderId="13" xfId="58" applyNumberFormat="1" applyFont="1" applyFill="1" applyBorder="1" applyAlignment="1">
      <alignment horizontal="right" vertical="center"/>
      <protection/>
    </xf>
    <xf numFmtId="2" fontId="2" fillId="34" borderId="13" xfId="57" applyNumberFormat="1" applyFont="1" applyFill="1" applyBorder="1" applyAlignment="1" applyProtection="1">
      <alignment horizontal="right" vertical="top"/>
      <protection locked="0"/>
    </xf>
    <xf numFmtId="2" fontId="2" fillId="34" borderId="13" xfId="57" applyNumberFormat="1" applyFont="1" applyFill="1" applyBorder="1" applyAlignment="1" applyProtection="1">
      <alignment horizontal="center" vertical="top" wrapText="1"/>
      <protection/>
    </xf>
    <xf numFmtId="2" fontId="2" fillId="34" borderId="11" xfId="57" applyNumberFormat="1" applyFont="1" applyFill="1" applyBorder="1" applyAlignment="1">
      <alignment horizontal="center" vertical="top" wrapText="1"/>
      <protection/>
    </xf>
    <xf numFmtId="2" fontId="2" fillId="34" borderId="13" xfId="57" applyNumberFormat="1" applyFont="1" applyFill="1" applyBorder="1" applyAlignment="1">
      <alignment horizontal="center" vertical="top" wrapText="1"/>
      <protection/>
    </xf>
    <xf numFmtId="2" fontId="83" fillId="34" borderId="13" xfId="57" applyNumberFormat="1" applyFont="1" applyFill="1" applyBorder="1" applyAlignment="1">
      <alignment horizontal="center" vertical="top" wrapText="1"/>
      <protection/>
    </xf>
    <xf numFmtId="0" fontId="3" fillId="34" borderId="13" xfId="58" applyNumberFormat="1" applyFont="1" applyFill="1" applyBorder="1" applyAlignment="1">
      <alignment horizontal="center" vertical="center" wrapText="1"/>
      <protection/>
    </xf>
    <xf numFmtId="0" fontId="3" fillId="34" borderId="0" xfId="57" applyNumberFormat="1" applyFont="1" applyFill="1" applyAlignment="1">
      <alignment vertical="top"/>
      <protection/>
    </xf>
    <xf numFmtId="0" fontId="75" fillId="34" borderId="0" xfId="57" applyNumberFormat="1" applyFont="1" applyFill="1" applyAlignment="1">
      <alignment vertical="top"/>
      <protection/>
    </xf>
    <xf numFmtId="0" fontId="90" fillId="0" borderId="13" xfId="0" applyFont="1" applyFill="1" applyBorder="1" applyAlignment="1">
      <alignment vertical="center" wrapText="1"/>
    </xf>
    <xf numFmtId="0" fontId="91" fillId="0" borderId="13" xfId="0" applyFont="1" applyFill="1" applyBorder="1" applyAlignment="1">
      <alignment vertical="center" wrapText="1"/>
    </xf>
    <xf numFmtId="2" fontId="25" fillId="0" borderId="13" xfId="58" applyNumberFormat="1" applyFont="1" applyFill="1" applyBorder="1" applyAlignment="1">
      <alignment horizontal="right" vertical="center"/>
      <protection/>
    </xf>
    <xf numFmtId="0" fontId="92" fillId="0" borderId="13" xfId="0" applyFont="1" applyFill="1" applyBorder="1" applyAlignment="1">
      <alignment vertical="center" wrapText="1"/>
    </xf>
    <xf numFmtId="0" fontId="25" fillId="0" borderId="13" xfId="0" applyFont="1" applyFill="1" applyBorder="1" applyAlignment="1">
      <alignment vertical="center" wrapText="1"/>
    </xf>
    <xf numFmtId="0" fontId="93" fillId="0" borderId="13" xfId="0" applyFont="1" applyFill="1" applyBorder="1" applyAlignment="1">
      <alignment vertical="center"/>
    </xf>
    <xf numFmtId="0" fontId="26" fillId="0" borderId="13" xfId="0" applyFont="1" applyFill="1" applyBorder="1" applyAlignment="1">
      <alignment vertical="center" wrapText="1"/>
    </xf>
    <xf numFmtId="0" fontId="25" fillId="0" borderId="13" xfId="57" applyFont="1" applyFill="1" applyBorder="1" applyAlignment="1">
      <alignment horizontal="center" vertical="center"/>
      <protection/>
    </xf>
    <xf numFmtId="0" fontId="2" fillId="0" borderId="10"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2" fillId="0" borderId="24"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center" wrapText="1"/>
      <protection/>
    </xf>
    <xf numFmtId="0" fontId="6" fillId="0" borderId="19" xfId="58" applyNumberFormat="1" applyFont="1" applyFill="1" applyBorder="1" applyAlignment="1">
      <alignment horizontal="center" vertical="center" wrapText="1"/>
      <protection/>
    </xf>
    <xf numFmtId="0" fontId="6" fillId="0" borderId="24" xfId="58" applyNumberFormat="1" applyFont="1" applyFill="1" applyBorder="1" applyAlignment="1">
      <alignment horizontal="center" vertical="center" wrapText="1"/>
      <protection/>
    </xf>
    <xf numFmtId="0" fontId="94"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77" fillId="0" borderId="21"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2" fillId="0" borderId="24"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2219325</xdr:colOff>
      <xdr:row>1</xdr:row>
      <xdr:rowOff>0</xdr:rowOff>
    </xdr:to>
    <xdr:grpSp>
      <xdr:nvGrpSpPr>
        <xdr:cNvPr id="1" name="Group 1"/>
        <xdr:cNvGrpSpPr>
          <a:grpSpLocks noChangeAspect="1"/>
        </xdr:cNvGrpSpPr>
      </xdr:nvGrpSpPr>
      <xdr:grpSpPr>
        <a:xfrm>
          <a:off x="95250" y="95250"/>
          <a:ext cx="3019425" cy="228600"/>
          <a:chOff x="10318750" y="378069"/>
          <a:chExt cx="3122405" cy="295434"/>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2219325</xdr:colOff>
      <xdr:row>1</xdr:row>
      <xdr:rowOff>0</xdr:rowOff>
    </xdr:to>
    <xdr:grpSp>
      <xdr:nvGrpSpPr>
        <xdr:cNvPr id="1" name="Group 1"/>
        <xdr:cNvGrpSpPr>
          <a:grpSpLocks noChangeAspect="1"/>
        </xdr:cNvGrpSpPr>
      </xdr:nvGrpSpPr>
      <xdr:grpSpPr>
        <a:xfrm>
          <a:off x="95250" y="95250"/>
          <a:ext cx="3019425" cy="228600"/>
          <a:chOff x="10318750" y="378069"/>
          <a:chExt cx="3122405" cy="295434"/>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2181225</xdr:colOff>
      <xdr:row>1</xdr:row>
      <xdr:rowOff>0</xdr:rowOff>
    </xdr:to>
    <xdr:grpSp>
      <xdr:nvGrpSpPr>
        <xdr:cNvPr id="1" name="Group 1"/>
        <xdr:cNvGrpSpPr>
          <a:grpSpLocks noChangeAspect="1"/>
        </xdr:cNvGrpSpPr>
      </xdr:nvGrpSpPr>
      <xdr:grpSpPr>
        <a:xfrm>
          <a:off x="95250" y="95250"/>
          <a:ext cx="3019425" cy="228600"/>
          <a:chOff x="10318750" y="378069"/>
          <a:chExt cx="3122405" cy="295434"/>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2181225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rnav\Documents\AEGCL\IIIT%20Bay\IIITBAY-%20Tender%20Doc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4">
    <tabColor theme="4" tint="-0.4999699890613556"/>
    <pageSetUpPr fitToPage="1"/>
  </sheetPr>
  <dimension ref="A1:II96"/>
  <sheetViews>
    <sheetView showGridLines="0" zoomScale="80" zoomScaleNormal="80" zoomScalePageLayoutView="0" workbookViewId="0" topLeftCell="A1">
      <selection activeCell="M79" sqref="M79"/>
    </sheetView>
  </sheetViews>
  <sheetFormatPr defaultColWidth="9.140625" defaultRowHeight="15"/>
  <cols>
    <col min="1" max="1" width="13.421875" style="39" customWidth="1"/>
    <col min="2" max="2" width="82.7109375" style="39" customWidth="1"/>
    <col min="3" max="3" width="10.140625" style="62" hidden="1" customWidth="1"/>
    <col min="4" max="4" width="14.57421875" style="115" customWidth="1"/>
    <col min="5" max="5" width="11.28125" style="62" customWidth="1"/>
    <col min="6" max="6" width="14.421875" style="39" hidden="1" customWidth="1"/>
    <col min="7" max="7" width="14.140625" style="39" hidden="1" customWidth="1"/>
    <col min="8" max="9" width="12.140625" style="39" hidden="1" customWidth="1"/>
    <col min="10" max="10" width="9.00390625" style="39" hidden="1" customWidth="1"/>
    <col min="11" max="11" width="19.57421875" style="39" hidden="1" customWidth="1"/>
    <col min="12" max="12" width="14.28125" style="39" hidden="1" customWidth="1"/>
    <col min="13" max="13" width="21.8515625" style="62" customWidth="1"/>
    <col min="14" max="14" width="15.28125" style="40" hidden="1" customWidth="1"/>
    <col min="15" max="15" width="14.28125" style="39" hidden="1" customWidth="1"/>
    <col min="16" max="16" width="17.28125" style="39" hidden="1" customWidth="1"/>
    <col min="17" max="17" width="18.421875" style="39" hidden="1" customWidth="1"/>
    <col min="18" max="18" width="17.421875" style="39" hidden="1" customWidth="1"/>
    <col min="19" max="19" width="14.7109375" style="39" hidden="1" customWidth="1"/>
    <col min="20" max="20" width="14.8515625" style="39" hidden="1" customWidth="1"/>
    <col min="21" max="21" width="16.421875" style="39" hidden="1" customWidth="1"/>
    <col min="22" max="22" width="13.00390625" style="39" hidden="1" customWidth="1"/>
    <col min="23" max="51" width="9.140625" style="39" hidden="1" customWidth="1"/>
    <col min="52" max="52" width="10.28125" style="39" hidden="1" customWidth="1"/>
    <col min="53" max="53" width="20.28125" style="106" customWidth="1"/>
    <col min="54" max="54" width="18.8515625" style="106" hidden="1" customWidth="1"/>
    <col min="55" max="55" width="43.57421875" style="62" customWidth="1"/>
    <col min="56" max="238" width="9.140625" style="39" customWidth="1"/>
    <col min="239" max="243" width="9.140625" style="41" customWidth="1"/>
    <col min="244" max="16384" width="9.140625" style="39" customWidth="1"/>
  </cols>
  <sheetData>
    <row r="1" spans="1:243" s="1" customFormat="1" ht="25.5" customHeight="1">
      <c r="A1" s="154" t="str">
        <f>B2&amp;" BoQ"</f>
        <v>Item Rate BoQ</v>
      </c>
      <c r="B1" s="154"/>
      <c r="C1" s="154"/>
      <c r="D1" s="154"/>
      <c r="E1" s="154"/>
      <c r="F1" s="154"/>
      <c r="G1" s="154"/>
      <c r="H1" s="154"/>
      <c r="I1" s="154"/>
      <c r="J1" s="154"/>
      <c r="K1" s="154"/>
      <c r="L1" s="154"/>
      <c r="M1" s="58"/>
      <c r="O1" s="2"/>
      <c r="P1" s="2"/>
      <c r="Q1" s="3"/>
      <c r="BC1" s="58"/>
      <c r="IE1" s="3"/>
      <c r="IF1" s="3"/>
      <c r="IG1" s="3"/>
      <c r="IH1" s="3"/>
      <c r="II1" s="3"/>
    </row>
    <row r="2" spans="1:55" s="1" customFormat="1" ht="25.5" customHeight="1" hidden="1">
      <c r="A2" s="4" t="s">
        <v>3</v>
      </c>
      <c r="B2" s="4" t="s">
        <v>4</v>
      </c>
      <c r="C2" s="45" t="s">
        <v>5</v>
      </c>
      <c r="D2" s="109" t="s">
        <v>6</v>
      </c>
      <c r="E2" s="4" t="s">
        <v>7</v>
      </c>
      <c r="J2" s="5"/>
      <c r="K2" s="5"/>
      <c r="L2" s="5"/>
      <c r="M2" s="58"/>
      <c r="O2" s="2"/>
      <c r="P2" s="2"/>
      <c r="Q2" s="3"/>
      <c r="BC2" s="58"/>
    </row>
    <row r="3" spans="1:243" s="1" customFormat="1" ht="30" customHeight="1" hidden="1">
      <c r="A3" s="1" t="s">
        <v>8</v>
      </c>
      <c r="C3" s="58" t="s">
        <v>9</v>
      </c>
      <c r="D3" s="110"/>
      <c r="E3" s="58"/>
      <c r="M3" s="58"/>
      <c r="BC3" s="58"/>
      <c r="IE3" s="3"/>
      <c r="IF3" s="3"/>
      <c r="IG3" s="3"/>
      <c r="IH3" s="3"/>
      <c r="II3" s="3"/>
    </row>
    <row r="4" spans="1:243" s="6" customFormat="1" ht="30.75" customHeight="1">
      <c r="A4" s="155" t="s">
        <v>61</v>
      </c>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IE4" s="7"/>
      <c r="IF4" s="7"/>
      <c r="IG4" s="7"/>
      <c r="IH4" s="7"/>
      <c r="II4" s="7"/>
    </row>
    <row r="5" spans="1:243" s="6" customFormat="1" ht="30.75" customHeight="1">
      <c r="A5" s="155" t="s">
        <v>229</v>
      </c>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IE5" s="7"/>
      <c r="IF5" s="7"/>
      <c r="IG5" s="7"/>
      <c r="IH5" s="7"/>
      <c r="II5" s="7"/>
    </row>
    <row r="6" spans="1:243" s="6" customFormat="1" ht="30.75" customHeight="1">
      <c r="A6" s="155" t="s">
        <v>57</v>
      </c>
      <c r="B6" s="155"/>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IE6" s="7"/>
      <c r="IF6" s="7"/>
      <c r="IG6" s="7"/>
      <c r="IH6" s="7"/>
      <c r="II6" s="7"/>
    </row>
    <row r="7" spans="1:243" s="6" customFormat="1" ht="29.25" customHeight="1" hidden="1">
      <c r="A7" s="156"/>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c r="AS7" s="156"/>
      <c r="AT7" s="156"/>
      <c r="AU7" s="156"/>
      <c r="AV7" s="156"/>
      <c r="AW7" s="156"/>
      <c r="AX7" s="156"/>
      <c r="AY7" s="156"/>
      <c r="AZ7" s="156"/>
      <c r="BA7" s="156"/>
      <c r="BB7" s="156"/>
      <c r="BC7" s="156"/>
      <c r="IE7" s="7"/>
      <c r="IF7" s="7"/>
      <c r="IG7" s="7"/>
      <c r="IH7" s="7"/>
      <c r="II7" s="7"/>
    </row>
    <row r="8" spans="1:243" s="9" customFormat="1" ht="65.25" customHeight="1">
      <c r="A8" s="8" t="s">
        <v>46</v>
      </c>
      <c r="B8" s="157"/>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9"/>
      <c r="IE8" s="10"/>
      <c r="IF8" s="10"/>
      <c r="IG8" s="10"/>
      <c r="IH8" s="10"/>
      <c r="II8" s="10"/>
    </row>
    <row r="9" spans="1:243" s="11" customFormat="1" ht="61.5" customHeight="1">
      <c r="A9" s="148" t="s">
        <v>11</v>
      </c>
      <c r="B9" s="149"/>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50"/>
      <c r="IE9" s="12"/>
      <c r="IF9" s="12"/>
      <c r="IG9" s="12"/>
      <c r="IH9" s="12"/>
      <c r="II9" s="12"/>
    </row>
    <row r="10" spans="1:243" s="11" customFormat="1" ht="26.25" customHeight="1">
      <c r="A10" s="59" t="s">
        <v>12</v>
      </c>
      <c r="B10" s="59" t="s">
        <v>13</v>
      </c>
      <c r="C10" s="59" t="s">
        <v>13</v>
      </c>
      <c r="D10" s="111" t="s">
        <v>12</v>
      </c>
      <c r="E10" s="59" t="s">
        <v>13</v>
      </c>
      <c r="F10" s="59" t="s">
        <v>14</v>
      </c>
      <c r="G10" s="59" t="s">
        <v>14</v>
      </c>
      <c r="H10" s="59" t="s">
        <v>15</v>
      </c>
      <c r="I10" s="59" t="s">
        <v>13</v>
      </c>
      <c r="J10" s="59" t="s">
        <v>12</v>
      </c>
      <c r="K10" s="59" t="s">
        <v>16</v>
      </c>
      <c r="L10" s="59" t="s">
        <v>13</v>
      </c>
      <c r="M10" s="59" t="s">
        <v>12</v>
      </c>
      <c r="N10" s="59" t="s">
        <v>14</v>
      </c>
      <c r="O10" s="59" t="s">
        <v>14</v>
      </c>
      <c r="P10" s="59" t="s">
        <v>14</v>
      </c>
      <c r="Q10" s="59" t="s">
        <v>14</v>
      </c>
      <c r="R10" s="59" t="s">
        <v>15</v>
      </c>
      <c r="S10" s="59" t="s">
        <v>15</v>
      </c>
      <c r="T10" s="59" t="s">
        <v>14</v>
      </c>
      <c r="U10" s="59" t="s">
        <v>14</v>
      </c>
      <c r="V10" s="59" t="s">
        <v>14</v>
      </c>
      <c r="W10" s="59" t="s">
        <v>14</v>
      </c>
      <c r="X10" s="59" t="s">
        <v>15</v>
      </c>
      <c r="Y10" s="59" t="s">
        <v>15</v>
      </c>
      <c r="Z10" s="59" t="s">
        <v>14</v>
      </c>
      <c r="AA10" s="59" t="s">
        <v>14</v>
      </c>
      <c r="AB10" s="59" t="s">
        <v>14</v>
      </c>
      <c r="AC10" s="59" t="s">
        <v>14</v>
      </c>
      <c r="AD10" s="59" t="s">
        <v>15</v>
      </c>
      <c r="AE10" s="59" t="s">
        <v>15</v>
      </c>
      <c r="AF10" s="59" t="s">
        <v>14</v>
      </c>
      <c r="AG10" s="59" t="s">
        <v>14</v>
      </c>
      <c r="AH10" s="59" t="s">
        <v>14</v>
      </c>
      <c r="AI10" s="59" t="s">
        <v>14</v>
      </c>
      <c r="AJ10" s="59" t="s">
        <v>15</v>
      </c>
      <c r="AK10" s="59" t="s">
        <v>15</v>
      </c>
      <c r="AL10" s="59" t="s">
        <v>14</v>
      </c>
      <c r="AM10" s="59" t="s">
        <v>14</v>
      </c>
      <c r="AN10" s="59" t="s">
        <v>14</v>
      </c>
      <c r="AO10" s="59" t="s">
        <v>14</v>
      </c>
      <c r="AP10" s="59" t="s">
        <v>15</v>
      </c>
      <c r="AQ10" s="59" t="s">
        <v>15</v>
      </c>
      <c r="AR10" s="59" t="s">
        <v>14</v>
      </c>
      <c r="AS10" s="59" t="s">
        <v>14</v>
      </c>
      <c r="AT10" s="59" t="s">
        <v>12</v>
      </c>
      <c r="AU10" s="59" t="s">
        <v>12</v>
      </c>
      <c r="AV10" s="59" t="s">
        <v>15</v>
      </c>
      <c r="AW10" s="59" t="s">
        <v>15</v>
      </c>
      <c r="AX10" s="59" t="s">
        <v>12</v>
      </c>
      <c r="AY10" s="59" t="s">
        <v>12</v>
      </c>
      <c r="AZ10" s="59" t="s">
        <v>17</v>
      </c>
      <c r="BA10" s="59" t="s">
        <v>12</v>
      </c>
      <c r="BB10" s="59" t="s">
        <v>12</v>
      </c>
      <c r="BC10" s="59" t="s">
        <v>13</v>
      </c>
      <c r="IE10" s="12"/>
      <c r="IF10" s="12"/>
      <c r="IG10" s="12"/>
      <c r="IH10" s="12"/>
      <c r="II10" s="12"/>
    </row>
    <row r="11" spans="1:243" s="14" customFormat="1" ht="94.5" customHeight="1">
      <c r="A11" s="13" t="s">
        <v>0</v>
      </c>
      <c r="B11" s="13" t="s">
        <v>18</v>
      </c>
      <c r="C11" s="59" t="s">
        <v>1</v>
      </c>
      <c r="D11" s="111" t="s">
        <v>19</v>
      </c>
      <c r="E11" s="59" t="s">
        <v>20</v>
      </c>
      <c r="F11" s="13" t="s">
        <v>47</v>
      </c>
      <c r="G11" s="13"/>
      <c r="H11" s="13"/>
      <c r="I11" s="13" t="s">
        <v>21</v>
      </c>
      <c r="J11" s="13" t="s">
        <v>22</v>
      </c>
      <c r="K11" s="13" t="s">
        <v>23</v>
      </c>
      <c r="L11" s="13" t="s">
        <v>24</v>
      </c>
      <c r="M11" s="16" t="s">
        <v>68</v>
      </c>
      <c r="N11" s="13" t="s">
        <v>25</v>
      </c>
      <c r="O11" s="13" t="s">
        <v>26</v>
      </c>
      <c r="P11" s="13" t="s">
        <v>56</v>
      </c>
      <c r="Q11" s="13" t="s">
        <v>27</v>
      </c>
      <c r="R11" s="13"/>
      <c r="S11" s="13"/>
      <c r="T11" s="13" t="s">
        <v>28</v>
      </c>
      <c r="U11" s="13" t="s">
        <v>29</v>
      </c>
      <c r="V11" s="13" t="s">
        <v>30</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54" t="s">
        <v>141</v>
      </c>
      <c r="BB11" s="54" t="s">
        <v>31</v>
      </c>
      <c r="BC11" s="101" t="s">
        <v>32</v>
      </c>
      <c r="IE11" s="15"/>
      <c r="IF11" s="15"/>
      <c r="IG11" s="15"/>
      <c r="IH11" s="15"/>
      <c r="II11" s="15"/>
    </row>
    <row r="12" spans="1:243" s="14" customFormat="1" ht="15">
      <c r="A12" s="18">
        <v>1</v>
      </c>
      <c r="B12" s="18">
        <v>2</v>
      </c>
      <c r="C12" s="60">
        <v>3</v>
      </c>
      <c r="D12" s="112">
        <v>4</v>
      </c>
      <c r="E12" s="60">
        <v>5</v>
      </c>
      <c r="F12" s="18">
        <v>6</v>
      </c>
      <c r="G12" s="18">
        <v>7</v>
      </c>
      <c r="H12" s="18">
        <v>8</v>
      </c>
      <c r="I12" s="18">
        <v>9</v>
      </c>
      <c r="J12" s="18">
        <v>10</v>
      </c>
      <c r="K12" s="18">
        <v>11</v>
      </c>
      <c r="L12" s="18">
        <v>12</v>
      </c>
      <c r="M12" s="60">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60">
        <v>53</v>
      </c>
      <c r="BB12" s="60">
        <v>54</v>
      </c>
      <c r="BC12" s="60">
        <v>55</v>
      </c>
      <c r="IE12" s="15"/>
      <c r="IF12" s="15"/>
      <c r="IG12" s="15"/>
      <c r="IH12" s="15"/>
      <c r="II12" s="15"/>
    </row>
    <row r="13" spans="1:243" s="28" customFormat="1" ht="42.75" customHeight="1">
      <c r="A13" s="56">
        <v>1</v>
      </c>
      <c r="B13" s="71" t="s">
        <v>76</v>
      </c>
      <c r="C13" s="64" t="s">
        <v>181</v>
      </c>
      <c r="D13" s="82"/>
      <c r="E13" s="57"/>
      <c r="F13" s="19"/>
      <c r="G13" s="20"/>
      <c r="H13" s="20"/>
      <c r="I13" s="19"/>
      <c r="J13" s="21"/>
      <c r="K13" s="22"/>
      <c r="L13" s="22"/>
      <c r="M13" s="98"/>
      <c r="N13" s="24"/>
      <c r="O13" s="24"/>
      <c r="P13" s="67"/>
      <c r="Q13" s="24"/>
      <c r="R13" s="24"/>
      <c r="S13" s="25"/>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02"/>
      <c r="BB13" s="107"/>
      <c r="BC13" s="128"/>
      <c r="IE13" s="29">
        <v>1</v>
      </c>
      <c r="IF13" s="29" t="s">
        <v>33</v>
      </c>
      <c r="IG13" s="29" t="s">
        <v>34</v>
      </c>
      <c r="IH13" s="29">
        <v>10</v>
      </c>
      <c r="II13" s="29" t="s">
        <v>35</v>
      </c>
    </row>
    <row r="14" spans="1:243" s="28" customFormat="1" ht="26.25" customHeight="1">
      <c r="A14" s="73">
        <v>1.1</v>
      </c>
      <c r="B14" s="74" t="s">
        <v>225</v>
      </c>
      <c r="C14" s="64" t="s">
        <v>182</v>
      </c>
      <c r="D14" s="82">
        <v>1</v>
      </c>
      <c r="E14" s="57" t="s">
        <v>48</v>
      </c>
      <c r="F14" s="51"/>
      <c r="G14" s="30"/>
      <c r="H14" s="30"/>
      <c r="I14" s="19" t="s">
        <v>37</v>
      </c>
      <c r="J14" s="21">
        <f>IF(I14="Less(-)",-1,1)</f>
        <v>1</v>
      </c>
      <c r="K14" s="22" t="s">
        <v>43</v>
      </c>
      <c r="L14" s="22" t="s">
        <v>7</v>
      </c>
      <c r="M14" s="99"/>
      <c r="N14" s="46"/>
      <c r="O14" s="46"/>
      <c r="P14" s="50"/>
      <c r="Q14" s="46"/>
      <c r="R14" s="46"/>
      <c r="S14" s="47"/>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52"/>
      <c r="AV14" s="48"/>
      <c r="AW14" s="48"/>
      <c r="AX14" s="48"/>
      <c r="AY14" s="48"/>
      <c r="AZ14" s="48"/>
      <c r="BA14" s="103">
        <f>total_amount_ba($B$2,$D$2,D14,F14,J14,K14,M14)</f>
        <v>0</v>
      </c>
      <c r="BB14" s="103">
        <f>BA14+SUM(N14:AZ14)</f>
        <v>0</v>
      </c>
      <c r="BC14" s="128" t="str">
        <f>SpellNumber(L14,BB14)</f>
        <v>INR Zero Only</v>
      </c>
      <c r="IE14" s="29">
        <v>1.02</v>
      </c>
      <c r="IF14" s="29" t="s">
        <v>38</v>
      </c>
      <c r="IG14" s="29" t="s">
        <v>39</v>
      </c>
      <c r="IH14" s="29">
        <v>213</v>
      </c>
      <c r="II14" s="29" t="s">
        <v>36</v>
      </c>
    </row>
    <row r="15" spans="1:243" s="28" customFormat="1" ht="33">
      <c r="A15" s="56">
        <v>2</v>
      </c>
      <c r="B15" s="71" t="s">
        <v>220</v>
      </c>
      <c r="C15" s="64" t="s">
        <v>183</v>
      </c>
      <c r="D15" s="82"/>
      <c r="E15" s="57"/>
      <c r="F15" s="19"/>
      <c r="G15" s="20"/>
      <c r="H15" s="20"/>
      <c r="I15" s="19"/>
      <c r="J15" s="21"/>
      <c r="K15" s="22"/>
      <c r="L15" s="22"/>
      <c r="M15" s="98"/>
      <c r="N15" s="24"/>
      <c r="O15" s="24"/>
      <c r="P15" s="67"/>
      <c r="Q15" s="24"/>
      <c r="R15" s="24"/>
      <c r="S15" s="25"/>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02"/>
      <c r="BB15" s="107"/>
      <c r="BC15" s="128"/>
      <c r="IE15" s="29">
        <v>1</v>
      </c>
      <c r="IF15" s="29" t="s">
        <v>33</v>
      </c>
      <c r="IG15" s="29" t="s">
        <v>34</v>
      </c>
      <c r="IH15" s="29">
        <v>10</v>
      </c>
      <c r="II15" s="29" t="s">
        <v>35</v>
      </c>
    </row>
    <row r="16" spans="1:243" s="28" customFormat="1" ht="26.25" customHeight="1">
      <c r="A16" s="73">
        <v>2.1</v>
      </c>
      <c r="B16" s="74" t="s">
        <v>228</v>
      </c>
      <c r="C16" s="64" t="s">
        <v>184</v>
      </c>
      <c r="D16" s="82">
        <v>1</v>
      </c>
      <c r="E16" s="57" t="s">
        <v>48</v>
      </c>
      <c r="F16" s="51"/>
      <c r="G16" s="30"/>
      <c r="H16" s="30"/>
      <c r="I16" s="19" t="s">
        <v>37</v>
      </c>
      <c r="J16" s="21">
        <f>IF(I16="Less(-)",-1,1)</f>
        <v>1</v>
      </c>
      <c r="K16" s="22" t="s">
        <v>43</v>
      </c>
      <c r="L16" s="22" t="s">
        <v>7</v>
      </c>
      <c r="M16" s="99"/>
      <c r="N16" s="46"/>
      <c r="O16" s="46"/>
      <c r="P16" s="50"/>
      <c r="Q16" s="46"/>
      <c r="R16" s="46"/>
      <c r="S16" s="47"/>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52"/>
      <c r="AV16" s="48"/>
      <c r="AW16" s="48"/>
      <c r="AX16" s="48"/>
      <c r="AY16" s="48"/>
      <c r="AZ16" s="48"/>
      <c r="BA16" s="103">
        <f>total_amount_ba($B$2,$D$2,D16,F16,J16,K16,M16)</f>
        <v>0</v>
      </c>
      <c r="BB16" s="103">
        <f>BA16+SUM(N16:AZ16)</f>
        <v>0</v>
      </c>
      <c r="BC16" s="128" t="str">
        <f>SpellNumber(L16,BB16)</f>
        <v>INR Zero Only</v>
      </c>
      <c r="IE16" s="29">
        <v>1.02</v>
      </c>
      <c r="IF16" s="29" t="s">
        <v>38</v>
      </c>
      <c r="IG16" s="29" t="s">
        <v>39</v>
      </c>
      <c r="IH16" s="29">
        <v>213</v>
      </c>
      <c r="II16" s="29" t="s">
        <v>36</v>
      </c>
    </row>
    <row r="17" spans="1:243" s="28" customFormat="1" ht="24.75" customHeight="1">
      <c r="A17" s="56">
        <v>3</v>
      </c>
      <c r="B17" s="81" t="s">
        <v>312</v>
      </c>
      <c r="C17" s="64" t="s">
        <v>185</v>
      </c>
      <c r="D17" s="82"/>
      <c r="E17" s="57"/>
      <c r="F17" s="19"/>
      <c r="G17" s="20"/>
      <c r="H17" s="20"/>
      <c r="I17" s="19"/>
      <c r="J17" s="21"/>
      <c r="K17" s="22"/>
      <c r="L17" s="22"/>
      <c r="M17" s="98"/>
      <c r="N17" s="24"/>
      <c r="O17" s="24"/>
      <c r="P17" s="67"/>
      <c r="Q17" s="24"/>
      <c r="R17" s="24"/>
      <c r="S17" s="25"/>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02"/>
      <c r="BB17" s="107"/>
      <c r="BC17" s="128"/>
      <c r="IE17" s="29">
        <v>1</v>
      </c>
      <c r="IF17" s="29" t="s">
        <v>33</v>
      </c>
      <c r="IG17" s="29" t="s">
        <v>34</v>
      </c>
      <c r="IH17" s="29">
        <v>10</v>
      </c>
      <c r="II17" s="29" t="s">
        <v>35</v>
      </c>
    </row>
    <row r="18" spans="1:243" s="28" customFormat="1" ht="26.25" customHeight="1">
      <c r="A18" s="73">
        <v>3.1</v>
      </c>
      <c r="B18" s="74" t="s">
        <v>230</v>
      </c>
      <c r="C18" s="64" t="s">
        <v>49</v>
      </c>
      <c r="D18" s="82">
        <v>3</v>
      </c>
      <c r="E18" s="57" t="s">
        <v>59</v>
      </c>
      <c r="F18" s="51"/>
      <c r="G18" s="30"/>
      <c r="H18" s="30"/>
      <c r="I18" s="19" t="s">
        <v>37</v>
      </c>
      <c r="J18" s="21">
        <f>IF(I18="Less(-)",-1,1)</f>
        <v>1</v>
      </c>
      <c r="K18" s="22" t="s">
        <v>43</v>
      </c>
      <c r="L18" s="22" t="s">
        <v>7</v>
      </c>
      <c r="M18" s="99"/>
      <c r="N18" s="46"/>
      <c r="O18" s="46"/>
      <c r="P18" s="50"/>
      <c r="Q18" s="46"/>
      <c r="R18" s="46"/>
      <c r="S18" s="47"/>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52"/>
      <c r="AV18" s="48"/>
      <c r="AW18" s="48"/>
      <c r="AX18" s="48"/>
      <c r="AY18" s="48"/>
      <c r="AZ18" s="48"/>
      <c r="BA18" s="103">
        <f>total_amount_ba($B$2,$D$2,D18,F18,J18,K18,M18)</f>
        <v>0</v>
      </c>
      <c r="BB18" s="103">
        <f>BA18+SUM(N18:AZ18)</f>
        <v>0</v>
      </c>
      <c r="BC18" s="128" t="str">
        <f>SpellNumber(L18,BB18)</f>
        <v>INR Zero Only</v>
      </c>
      <c r="IE18" s="29">
        <v>1.02</v>
      </c>
      <c r="IF18" s="29" t="s">
        <v>38</v>
      </c>
      <c r="IG18" s="29" t="s">
        <v>39</v>
      </c>
      <c r="IH18" s="29">
        <v>213</v>
      </c>
      <c r="II18" s="29" t="s">
        <v>36</v>
      </c>
    </row>
    <row r="19" spans="1:243" s="28" customFormat="1" ht="30.75" customHeight="1">
      <c r="A19" s="56">
        <v>4</v>
      </c>
      <c r="B19" s="94" t="s">
        <v>78</v>
      </c>
      <c r="C19" s="64" t="s">
        <v>50</v>
      </c>
      <c r="D19" s="82"/>
      <c r="E19" s="57"/>
      <c r="F19" s="19"/>
      <c r="G19" s="20"/>
      <c r="H19" s="20"/>
      <c r="I19" s="19"/>
      <c r="J19" s="21"/>
      <c r="K19" s="22"/>
      <c r="L19" s="22"/>
      <c r="M19" s="98"/>
      <c r="N19" s="24"/>
      <c r="O19" s="24"/>
      <c r="P19" s="67"/>
      <c r="Q19" s="24"/>
      <c r="R19" s="24"/>
      <c r="S19" s="25"/>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02"/>
      <c r="BB19" s="107"/>
      <c r="BC19" s="128"/>
      <c r="IE19" s="29">
        <v>1</v>
      </c>
      <c r="IF19" s="29" t="s">
        <v>33</v>
      </c>
      <c r="IG19" s="29" t="s">
        <v>34</v>
      </c>
      <c r="IH19" s="29">
        <v>10</v>
      </c>
      <c r="II19" s="29" t="s">
        <v>35</v>
      </c>
    </row>
    <row r="20" spans="1:243" s="28" customFormat="1" ht="26.25" customHeight="1">
      <c r="A20" s="73">
        <v>4.1</v>
      </c>
      <c r="B20" s="74" t="s">
        <v>226</v>
      </c>
      <c r="C20" s="64" t="s">
        <v>51</v>
      </c>
      <c r="D20" s="82">
        <v>1</v>
      </c>
      <c r="E20" s="57" t="s">
        <v>48</v>
      </c>
      <c r="F20" s="51"/>
      <c r="G20" s="30"/>
      <c r="H20" s="30"/>
      <c r="I20" s="19" t="s">
        <v>37</v>
      </c>
      <c r="J20" s="21">
        <f>IF(I20="Less(-)",-1,1)</f>
        <v>1</v>
      </c>
      <c r="K20" s="22" t="s">
        <v>43</v>
      </c>
      <c r="L20" s="22" t="s">
        <v>7</v>
      </c>
      <c r="M20" s="99"/>
      <c r="N20" s="46"/>
      <c r="O20" s="46"/>
      <c r="P20" s="50"/>
      <c r="Q20" s="46"/>
      <c r="R20" s="46"/>
      <c r="S20" s="47"/>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52"/>
      <c r="AV20" s="48"/>
      <c r="AW20" s="48"/>
      <c r="AX20" s="48"/>
      <c r="AY20" s="48"/>
      <c r="AZ20" s="48"/>
      <c r="BA20" s="103">
        <f>total_amount_ba($B$2,$D$2,D20,F20,J20,K20,M20)</f>
        <v>0</v>
      </c>
      <c r="BB20" s="103">
        <f>BA20+SUM(N20:AZ20)</f>
        <v>0</v>
      </c>
      <c r="BC20" s="128" t="str">
        <f>SpellNumber(L20,BB20)</f>
        <v>INR Zero Only</v>
      </c>
      <c r="IE20" s="29">
        <v>1.02</v>
      </c>
      <c r="IF20" s="29" t="s">
        <v>38</v>
      </c>
      <c r="IG20" s="29" t="s">
        <v>39</v>
      </c>
      <c r="IH20" s="29">
        <v>213</v>
      </c>
      <c r="II20" s="29" t="s">
        <v>36</v>
      </c>
    </row>
    <row r="21" spans="1:243" s="28" customFormat="1" ht="26.25" customHeight="1">
      <c r="A21" s="73">
        <v>4.2</v>
      </c>
      <c r="B21" s="74" t="s">
        <v>227</v>
      </c>
      <c r="C21" s="64" t="s">
        <v>52</v>
      </c>
      <c r="D21" s="82">
        <v>1</v>
      </c>
      <c r="E21" s="57" t="s">
        <v>48</v>
      </c>
      <c r="F21" s="51"/>
      <c r="G21" s="30"/>
      <c r="H21" s="30"/>
      <c r="I21" s="19" t="s">
        <v>37</v>
      </c>
      <c r="J21" s="21">
        <f>IF(I21="Less(-)",-1,1)</f>
        <v>1</v>
      </c>
      <c r="K21" s="22" t="s">
        <v>43</v>
      </c>
      <c r="L21" s="22" t="s">
        <v>7</v>
      </c>
      <c r="M21" s="99"/>
      <c r="N21" s="46"/>
      <c r="O21" s="46"/>
      <c r="P21" s="50"/>
      <c r="Q21" s="46"/>
      <c r="R21" s="46"/>
      <c r="S21" s="47"/>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52"/>
      <c r="AV21" s="48"/>
      <c r="AW21" s="48"/>
      <c r="AX21" s="48"/>
      <c r="AY21" s="48"/>
      <c r="AZ21" s="48"/>
      <c r="BA21" s="103">
        <f>total_amount_ba($B$2,$D$2,D21,F21,J21,K21,M21)</f>
        <v>0</v>
      </c>
      <c r="BB21" s="103">
        <f>BA21+SUM(N21:AZ21)</f>
        <v>0</v>
      </c>
      <c r="BC21" s="128" t="str">
        <f>SpellNumber(L21,BB21)</f>
        <v>INR Zero Only</v>
      </c>
      <c r="IE21" s="29">
        <v>1.02</v>
      </c>
      <c r="IF21" s="29" t="s">
        <v>38</v>
      </c>
      <c r="IG21" s="29" t="s">
        <v>39</v>
      </c>
      <c r="IH21" s="29">
        <v>213</v>
      </c>
      <c r="II21" s="29" t="s">
        <v>36</v>
      </c>
    </row>
    <row r="22" spans="1:243" s="28" customFormat="1" ht="31.5" customHeight="1">
      <c r="A22" s="56">
        <v>5</v>
      </c>
      <c r="B22" s="75" t="s">
        <v>81</v>
      </c>
      <c r="C22" s="64" t="s">
        <v>53</v>
      </c>
      <c r="D22" s="82"/>
      <c r="E22" s="57"/>
      <c r="F22" s="19"/>
      <c r="G22" s="20"/>
      <c r="H22" s="20"/>
      <c r="I22" s="19"/>
      <c r="J22" s="21"/>
      <c r="K22" s="22"/>
      <c r="L22" s="22"/>
      <c r="M22" s="98"/>
      <c r="N22" s="24"/>
      <c r="O22" s="24"/>
      <c r="P22" s="67"/>
      <c r="Q22" s="24"/>
      <c r="R22" s="24"/>
      <c r="S22" s="25"/>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02"/>
      <c r="BB22" s="107"/>
      <c r="BC22" s="128"/>
      <c r="IE22" s="29">
        <v>1</v>
      </c>
      <c r="IF22" s="29" t="s">
        <v>33</v>
      </c>
      <c r="IG22" s="29" t="s">
        <v>34</v>
      </c>
      <c r="IH22" s="29">
        <v>10</v>
      </c>
      <c r="II22" s="29" t="s">
        <v>35</v>
      </c>
    </row>
    <row r="23" spans="1:243" s="28" customFormat="1" ht="26.25" customHeight="1">
      <c r="A23" s="73">
        <v>5.1</v>
      </c>
      <c r="B23" s="74" t="s">
        <v>82</v>
      </c>
      <c r="C23" s="64" t="s">
        <v>54</v>
      </c>
      <c r="D23" s="82">
        <v>3</v>
      </c>
      <c r="E23" s="57" t="s">
        <v>59</v>
      </c>
      <c r="F23" s="51"/>
      <c r="G23" s="30"/>
      <c r="H23" s="30"/>
      <c r="I23" s="19" t="s">
        <v>37</v>
      </c>
      <c r="J23" s="21">
        <f>IF(I23="Less(-)",-1,1)</f>
        <v>1</v>
      </c>
      <c r="K23" s="22" t="s">
        <v>43</v>
      </c>
      <c r="L23" s="22" t="s">
        <v>7</v>
      </c>
      <c r="M23" s="99"/>
      <c r="N23" s="46"/>
      <c r="O23" s="46"/>
      <c r="P23" s="50"/>
      <c r="Q23" s="46"/>
      <c r="R23" s="46"/>
      <c r="S23" s="47"/>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52"/>
      <c r="AV23" s="48"/>
      <c r="AW23" s="48"/>
      <c r="AX23" s="48"/>
      <c r="AY23" s="48"/>
      <c r="AZ23" s="48"/>
      <c r="BA23" s="103">
        <f>total_amount_ba($B$2,$D$2,D23,F23,J23,K23,M23)</f>
        <v>0</v>
      </c>
      <c r="BB23" s="103">
        <f>BA23+SUM(N23:AZ23)</f>
        <v>0</v>
      </c>
      <c r="BC23" s="128" t="str">
        <f>SpellNumber(L23,BB23)</f>
        <v>INR Zero Only</v>
      </c>
      <c r="IE23" s="29">
        <v>1.02</v>
      </c>
      <c r="IF23" s="29" t="s">
        <v>38</v>
      </c>
      <c r="IG23" s="29" t="s">
        <v>39</v>
      </c>
      <c r="IH23" s="29">
        <v>213</v>
      </c>
      <c r="II23" s="29" t="s">
        <v>36</v>
      </c>
    </row>
    <row r="24" spans="1:243" s="28" customFormat="1" ht="27" customHeight="1">
      <c r="A24" s="56">
        <v>6</v>
      </c>
      <c r="B24" s="75" t="s">
        <v>83</v>
      </c>
      <c r="C24" s="64" t="s">
        <v>55</v>
      </c>
      <c r="D24" s="82"/>
      <c r="E24" s="57"/>
      <c r="F24" s="19"/>
      <c r="G24" s="20"/>
      <c r="H24" s="20"/>
      <c r="I24" s="19"/>
      <c r="J24" s="21"/>
      <c r="K24" s="22"/>
      <c r="L24" s="22"/>
      <c r="M24" s="98"/>
      <c r="N24" s="24"/>
      <c r="O24" s="24"/>
      <c r="P24" s="67"/>
      <c r="Q24" s="24"/>
      <c r="R24" s="24"/>
      <c r="S24" s="25"/>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02"/>
      <c r="BB24" s="107"/>
      <c r="BC24" s="128"/>
      <c r="IE24" s="29">
        <v>1</v>
      </c>
      <c r="IF24" s="29" t="s">
        <v>33</v>
      </c>
      <c r="IG24" s="29" t="s">
        <v>34</v>
      </c>
      <c r="IH24" s="29">
        <v>10</v>
      </c>
      <c r="II24" s="29" t="s">
        <v>35</v>
      </c>
    </row>
    <row r="25" spans="1:243" s="28" customFormat="1" ht="26.25" customHeight="1">
      <c r="A25" s="73">
        <v>6.1</v>
      </c>
      <c r="B25" s="74" t="s">
        <v>84</v>
      </c>
      <c r="C25" s="64" t="s">
        <v>62</v>
      </c>
      <c r="D25" s="82">
        <v>10</v>
      </c>
      <c r="E25" s="57" t="s">
        <v>59</v>
      </c>
      <c r="F25" s="51"/>
      <c r="G25" s="30"/>
      <c r="H25" s="30"/>
      <c r="I25" s="19" t="s">
        <v>37</v>
      </c>
      <c r="J25" s="21">
        <f>IF(I25="Less(-)",-1,1)</f>
        <v>1</v>
      </c>
      <c r="K25" s="22" t="s">
        <v>43</v>
      </c>
      <c r="L25" s="22" t="s">
        <v>7</v>
      </c>
      <c r="M25" s="99"/>
      <c r="N25" s="46"/>
      <c r="O25" s="46"/>
      <c r="P25" s="50"/>
      <c r="Q25" s="46"/>
      <c r="R25" s="46"/>
      <c r="S25" s="47"/>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52"/>
      <c r="AV25" s="48"/>
      <c r="AW25" s="48"/>
      <c r="AX25" s="48"/>
      <c r="AY25" s="48"/>
      <c r="AZ25" s="48"/>
      <c r="BA25" s="103">
        <f>total_amount_ba($B$2,$D$2,D25,F25,J25,K25,M25)</f>
        <v>0</v>
      </c>
      <c r="BB25" s="103">
        <f>BA25+SUM(N25:AZ25)</f>
        <v>0</v>
      </c>
      <c r="BC25" s="128" t="str">
        <f>SpellNumber(L25,BB25)</f>
        <v>INR Zero Only</v>
      </c>
      <c r="IE25" s="29">
        <v>1.02</v>
      </c>
      <c r="IF25" s="29" t="s">
        <v>38</v>
      </c>
      <c r="IG25" s="29" t="s">
        <v>39</v>
      </c>
      <c r="IH25" s="29">
        <v>213</v>
      </c>
      <c r="II25" s="29" t="s">
        <v>36</v>
      </c>
    </row>
    <row r="26" spans="1:243" s="28" customFormat="1" ht="33" customHeight="1">
      <c r="A26" s="56">
        <v>7</v>
      </c>
      <c r="B26" s="71" t="s">
        <v>313</v>
      </c>
      <c r="C26" s="64" t="s">
        <v>63</v>
      </c>
      <c r="D26" s="82">
        <v>3</v>
      </c>
      <c r="E26" s="57" t="s">
        <v>59</v>
      </c>
      <c r="F26" s="51"/>
      <c r="G26" s="30"/>
      <c r="H26" s="30"/>
      <c r="I26" s="19" t="s">
        <v>37</v>
      </c>
      <c r="J26" s="21">
        <f>IF(I26="Less(-)",-1,1)</f>
        <v>1</v>
      </c>
      <c r="K26" s="22" t="s">
        <v>43</v>
      </c>
      <c r="L26" s="22" t="s">
        <v>7</v>
      </c>
      <c r="M26" s="99"/>
      <c r="N26" s="46"/>
      <c r="O26" s="46"/>
      <c r="P26" s="50"/>
      <c r="Q26" s="46"/>
      <c r="R26" s="46"/>
      <c r="S26" s="47"/>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52"/>
      <c r="AV26" s="48"/>
      <c r="AW26" s="48"/>
      <c r="AX26" s="48"/>
      <c r="AY26" s="48"/>
      <c r="AZ26" s="48"/>
      <c r="BA26" s="103">
        <f>total_amount_ba($B$2,$D$2,D26,F26,J26,K26,M26)</f>
        <v>0</v>
      </c>
      <c r="BB26" s="103">
        <f>BA26+SUM(N26:AZ26)</f>
        <v>0</v>
      </c>
      <c r="BC26" s="128" t="str">
        <f>SpellNumber(L26,BB26)</f>
        <v>INR Zero Only</v>
      </c>
      <c r="IE26" s="29">
        <v>1.02</v>
      </c>
      <c r="IF26" s="29" t="s">
        <v>38</v>
      </c>
      <c r="IG26" s="29" t="s">
        <v>39</v>
      </c>
      <c r="IH26" s="29">
        <v>213</v>
      </c>
      <c r="II26" s="29" t="s">
        <v>36</v>
      </c>
    </row>
    <row r="27" spans="1:243" s="28" customFormat="1" ht="25.5" customHeight="1">
      <c r="A27" s="56">
        <v>8</v>
      </c>
      <c r="B27" s="81" t="s">
        <v>85</v>
      </c>
      <c r="C27" s="64" t="s">
        <v>64</v>
      </c>
      <c r="D27" s="82"/>
      <c r="E27" s="57"/>
      <c r="F27" s="19"/>
      <c r="G27" s="20"/>
      <c r="H27" s="20"/>
      <c r="I27" s="19"/>
      <c r="J27" s="21"/>
      <c r="K27" s="22"/>
      <c r="L27" s="22"/>
      <c r="M27" s="98"/>
      <c r="N27" s="24"/>
      <c r="O27" s="24"/>
      <c r="P27" s="67"/>
      <c r="Q27" s="24"/>
      <c r="R27" s="24"/>
      <c r="S27" s="25"/>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02"/>
      <c r="BB27" s="107"/>
      <c r="BC27" s="128"/>
      <c r="IE27" s="29">
        <v>1</v>
      </c>
      <c r="IF27" s="29" t="s">
        <v>33</v>
      </c>
      <c r="IG27" s="29" t="s">
        <v>34</v>
      </c>
      <c r="IH27" s="29">
        <v>10</v>
      </c>
      <c r="II27" s="29" t="s">
        <v>35</v>
      </c>
    </row>
    <row r="28" spans="1:243" s="28" customFormat="1" ht="26.25" customHeight="1">
      <c r="A28" s="73">
        <v>8.1</v>
      </c>
      <c r="B28" s="74" t="s">
        <v>88</v>
      </c>
      <c r="C28" s="64" t="s">
        <v>65</v>
      </c>
      <c r="D28" s="82">
        <v>3</v>
      </c>
      <c r="E28" s="57" t="s">
        <v>59</v>
      </c>
      <c r="F28" s="51"/>
      <c r="G28" s="30"/>
      <c r="H28" s="30"/>
      <c r="I28" s="19" t="s">
        <v>37</v>
      </c>
      <c r="J28" s="21">
        <f aca="true" t="shared" si="0" ref="J28:J33">IF(I28="Less(-)",-1,1)</f>
        <v>1</v>
      </c>
      <c r="K28" s="22" t="s">
        <v>43</v>
      </c>
      <c r="L28" s="22" t="s">
        <v>7</v>
      </c>
      <c r="M28" s="99"/>
      <c r="N28" s="46"/>
      <c r="O28" s="46"/>
      <c r="P28" s="50"/>
      <c r="Q28" s="46"/>
      <c r="R28" s="46"/>
      <c r="S28" s="47"/>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52"/>
      <c r="AV28" s="48"/>
      <c r="AW28" s="48"/>
      <c r="AX28" s="48"/>
      <c r="AY28" s="48"/>
      <c r="AZ28" s="48"/>
      <c r="BA28" s="103">
        <f aca="true" t="shared" si="1" ref="BA28:BA33">total_amount_ba($B$2,$D$2,D28,F28,J28,K28,M28)</f>
        <v>0</v>
      </c>
      <c r="BB28" s="103">
        <f aca="true" t="shared" si="2" ref="BB28:BB33">BA28+SUM(N28:AZ28)</f>
        <v>0</v>
      </c>
      <c r="BC28" s="128" t="str">
        <f aca="true" t="shared" si="3" ref="BC28:BC33">SpellNumber(L28,BB28)</f>
        <v>INR Zero Only</v>
      </c>
      <c r="IE28" s="29">
        <v>1.02</v>
      </c>
      <c r="IF28" s="29" t="s">
        <v>38</v>
      </c>
      <c r="IG28" s="29" t="s">
        <v>39</v>
      </c>
      <c r="IH28" s="29">
        <v>213</v>
      </c>
      <c r="II28" s="29" t="s">
        <v>36</v>
      </c>
    </row>
    <row r="29" spans="1:243" s="28" customFormat="1" ht="26.25" customHeight="1">
      <c r="A29" s="73">
        <v>8.2</v>
      </c>
      <c r="B29" s="89" t="s">
        <v>89</v>
      </c>
      <c r="C29" s="64" t="s">
        <v>66</v>
      </c>
      <c r="D29" s="82">
        <v>1</v>
      </c>
      <c r="E29" s="57" t="s">
        <v>48</v>
      </c>
      <c r="F29" s="51"/>
      <c r="G29" s="30"/>
      <c r="H29" s="30"/>
      <c r="I29" s="19" t="s">
        <v>37</v>
      </c>
      <c r="J29" s="21">
        <f t="shared" si="0"/>
        <v>1</v>
      </c>
      <c r="K29" s="22" t="s">
        <v>43</v>
      </c>
      <c r="L29" s="22" t="s">
        <v>7</v>
      </c>
      <c r="M29" s="99"/>
      <c r="N29" s="46"/>
      <c r="O29" s="46"/>
      <c r="P29" s="50"/>
      <c r="Q29" s="46"/>
      <c r="R29" s="46"/>
      <c r="S29" s="47"/>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52"/>
      <c r="AV29" s="48"/>
      <c r="AW29" s="48"/>
      <c r="AX29" s="48"/>
      <c r="AY29" s="48"/>
      <c r="AZ29" s="48"/>
      <c r="BA29" s="103">
        <f t="shared" si="1"/>
        <v>0</v>
      </c>
      <c r="BB29" s="103">
        <f t="shared" si="2"/>
        <v>0</v>
      </c>
      <c r="BC29" s="128" t="str">
        <f t="shared" si="3"/>
        <v>INR Zero Only</v>
      </c>
      <c r="IE29" s="29">
        <v>1.02</v>
      </c>
      <c r="IF29" s="29" t="s">
        <v>38</v>
      </c>
      <c r="IG29" s="29" t="s">
        <v>39</v>
      </c>
      <c r="IH29" s="29">
        <v>213</v>
      </c>
      <c r="II29" s="29" t="s">
        <v>36</v>
      </c>
    </row>
    <row r="30" spans="1:243" s="28" customFormat="1" ht="26.25" customHeight="1">
      <c r="A30" s="73">
        <v>8.3</v>
      </c>
      <c r="B30" s="89" t="s">
        <v>90</v>
      </c>
      <c r="C30" s="64" t="s">
        <v>67</v>
      </c>
      <c r="D30" s="82">
        <v>1</v>
      </c>
      <c r="E30" s="57" t="s">
        <v>48</v>
      </c>
      <c r="F30" s="51"/>
      <c r="G30" s="30"/>
      <c r="H30" s="30"/>
      <c r="I30" s="19" t="s">
        <v>37</v>
      </c>
      <c r="J30" s="21">
        <f t="shared" si="0"/>
        <v>1</v>
      </c>
      <c r="K30" s="22" t="s">
        <v>43</v>
      </c>
      <c r="L30" s="22" t="s">
        <v>7</v>
      </c>
      <c r="M30" s="99"/>
      <c r="N30" s="46"/>
      <c r="O30" s="46"/>
      <c r="P30" s="50"/>
      <c r="Q30" s="46"/>
      <c r="R30" s="46"/>
      <c r="S30" s="47"/>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52"/>
      <c r="AV30" s="48"/>
      <c r="AW30" s="48"/>
      <c r="AX30" s="48"/>
      <c r="AY30" s="48"/>
      <c r="AZ30" s="48"/>
      <c r="BA30" s="103">
        <f t="shared" si="1"/>
        <v>0</v>
      </c>
      <c r="BB30" s="103">
        <f t="shared" si="2"/>
        <v>0</v>
      </c>
      <c r="BC30" s="128" t="str">
        <f t="shared" si="3"/>
        <v>INR Zero Only</v>
      </c>
      <c r="IE30" s="29">
        <v>1.02</v>
      </c>
      <c r="IF30" s="29" t="s">
        <v>38</v>
      </c>
      <c r="IG30" s="29" t="s">
        <v>39</v>
      </c>
      <c r="IH30" s="29">
        <v>213</v>
      </c>
      <c r="II30" s="29" t="s">
        <v>36</v>
      </c>
    </row>
    <row r="31" spans="1:243" s="28" customFormat="1" ht="26.25" customHeight="1">
      <c r="A31" s="73">
        <v>8.4</v>
      </c>
      <c r="B31" s="89" t="s">
        <v>91</v>
      </c>
      <c r="C31" s="64" t="s">
        <v>69</v>
      </c>
      <c r="D31" s="82">
        <v>3</v>
      </c>
      <c r="E31" s="57" t="s">
        <v>59</v>
      </c>
      <c r="F31" s="51"/>
      <c r="G31" s="30"/>
      <c r="H31" s="30"/>
      <c r="I31" s="19" t="s">
        <v>37</v>
      </c>
      <c r="J31" s="21">
        <f t="shared" si="0"/>
        <v>1</v>
      </c>
      <c r="K31" s="22" t="s">
        <v>43</v>
      </c>
      <c r="L31" s="22" t="s">
        <v>7</v>
      </c>
      <c r="M31" s="99"/>
      <c r="N31" s="46"/>
      <c r="O31" s="46"/>
      <c r="P31" s="50"/>
      <c r="Q31" s="46"/>
      <c r="R31" s="46"/>
      <c r="S31" s="47"/>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52"/>
      <c r="AV31" s="48"/>
      <c r="AW31" s="48"/>
      <c r="AX31" s="48"/>
      <c r="AY31" s="48"/>
      <c r="AZ31" s="48"/>
      <c r="BA31" s="103">
        <f t="shared" si="1"/>
        <v>0</v>
      </c>
      <c r="BB31" s="103">
        <f t="shared" si="2"/>
        <v>0</v>
      </c>
      <c r="BC31" s="128" t="str">
        <f t="shared" si="3"/>
        <v>INR Zero Only</v>
      </c>
      <c r="IE31" s="29">
        <v>1.02</v>
      </c>
      <c r="IF31" s="29" t="s">
        <v>38</v>
      </c>
      <c r="IG31" s="29" t="s">
        <v>39</v>
      </c>
      <c r="IH31" s="29">
        <v>213</v>
      </c>
      <c r="II31" s="29" t="s">
        <v>36</v>
      </c>
    </row>
    <row r="32" spans="1:243" s="28" customFormat="1" ht="26.25" customHeight="1">
      <c r="A32" s="73">
        <v>8.5</v>
      </c>
      <c r="B32" s="89" t="s">
        <v>92</v>
      </c>
      <c r="C32" s="64" t="s">
        <v>70</v>
      </c>
      <c r="D32" s="82">
        <f>D25</f>
        <v>10</v>
      </c>
      <c r="E32" s="57" t="s">
        <v>59</v>
      </c>
      <c r="F32" s="51"/>
      <c r="G32" s="30"/>
      <c r="H32" s="30"/>
      <c r="I32" s="19" t="s">
        <v>37</v>
      </c>
      <c r="J32" s="21">
        <f t="shared" si="0"/>
        <v>1</v>
      </c>
      <c r="K32" s="22" t="s">
        <v>43</v>
      </c>
      <c r="L32" s="22" t="s">
        <v>7</v>
      </c>
      <c r="M32" s="99"/>
      <c r="N32" s="46"/>
      <c r="O32" s="46"/>
      <c r="P32" s="50"/>
      <c r="Q32" s="46"/>
      <c r="R32" s="46"/>
      <c r="S32" s="47"/>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52"/>
      <c r="AV32" s="48"/>
      <c r="AW32" s="48"/>
      <c r="AX32" s="48"/>
      <c r="AY32" s="48"/>
      <c r="AZ32" s="48"/>
      <c r="BA32" s="103">
        <f t="shared" si="1"/>
        <v>0</v>
      </c>
      <c r="BB32" s="103">
        <f t="shared" si="2"/>
        <v>0</v>
      </c>
      <c r="BC32" s="128" t="str">
        <f t="shared" si="3"/>
        <v>INR Zero Only</v>
      </c>
      <c r="IE32" s="29">
        <v>1.02</v>
      </c>
      <c r="IF32" s="29" t="s">
        <v>38</v>
      </c>
      <c r="IG32" s="29" t="s">
        <v>39</v>
      </c>
      <c r="IH32" s="29">
        <v>213</v>
      </c>
      <c r="II32" s="29" t="s">
        <v>36</v>
      </c>
    </row>
    <row r="33" spans="1:243" s="28" customFormat="1" ht="26.25" customHeight="1">
      <c r="A33" s="73">
        <v>8.6</v>
      </c>
      <c r="B33" s="74" t="s">
        <v>149</v>
      </c>
      <c r="C33" s="64" t="s">
        <v>71</v>
      </c>
      <c r="D33" s="82">
        <v>3</v>
      </c>
      <c r="E33" s="57" t="s">
        <v>59</v>
      </c>
      <c r="F33" s="51"/>
      <c r="G33" s="30"/>
      <c r="H33" s="30"/>
      <c r="I33" s="19" t="s">
        <v>37</v>
      </c>
      <c r="J33" s="21">
        <f t="shared" si="0"/>
        <v>1</v>
      </c>
      <c r="K33" s="22" t="s">
        <v>43</v>
      </c>
      <c r="L33" s="22" t="s">
        <v>7</v>
      </c>
      <c r="M33" s="99"/>
      <c r="N33" s="46"/>
      <c r="O33" s="46"/>
      <c r="P33" s="50"/>
      <c r="Q33" s="46"/>
      <c r="R33" s="46"/>
      <c r="S33" s="47"/>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52"/>
      <c r="AV33" s="48"/>
      <c r="AW33" s="48"/>
      <c r="AX33" s="48"/>
      <c r="AY33" s="48"/>
      <c r="AZ33" s="48"/>
      <c r="BA33" s="103">
        <f t="shared" si="1"/>
        <v>0</v>
      </c>
      <c r="BB33" s="103">
        <f t="shared" si="2"/>
        <v>0</v>
      </c>
      <c r="BC33" s="128" t="str">
        <f t="shared" si="3"/>
        <v>INR Zero Only</v>
      </c>
      <c r="IE33" s="29">
        <v>1.02</v>
      </c>
      <c r="IF33" s="29" t="s">
        <v>38</v>
      </c>
      <c r="IG33" s="29" t="s">
        <v>39</v>
      </c>
      <c r="IH33" s="29">
        <v>213</v>
      </c>
      <c r="II33" s="29" t="s">
        <v>36</v>
      </c>
    </row>
    <row r="34" spans="1:243" s="28" customFormat="1" ht="25.5" customHeight="1">
      <c r="A34" s="56">
        <v>9</v>
      </c>
      <c r="B34" s="88" t="s">
        <v>192</v>
      </c>
      <c r="C34" s="64" t="s">
        <v>72</v>
      </c>
      <c r="D34" s="82"/>
      <c r="E34" s="57"/>
      <c r="F34" s="19"/>
      <c r="G34" s="20"/>
      <c r="H34" s="20"/>
      <c r="I34" s="19"/>
      <c r="J34" s="21"/>
      <c r="K34" s="22"/>
      <c r="L34" s="22"/>
      <c r="M34" s="98"/>
      <c r="N34" s="24"/>
      <c r="O34" s="24"/>
      <c r="P34" s="67"/>
      <c r="Q34" s="24"/>
      <c r="R34" s="24"/>
      <c r="S34" s="25"/>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02"/>
      <c r="BB34" s="107"/>
      <c r="BC34" s="128"/>
      <c r="IE34" s="29">
        <v>1</v>
      </c>
      <c r="IF34" s="29" t="s">
        <v>33</v>
      </c>
      <c r="IG34" s="29" t="s">
        <v>34</v>
      </c>
      <c r="IH34" s="29">
        <v>10</v>
      </c>
      <c r="II34" s="29" t="s">
        <v>35</v>
      </c>
    </row>
    <row r="35" spans="1:243" s="28" customFormat="1" ht="25.5" customHeight="1">
      <c r="A35" s="73">
        <v>9.1</v>
      </c>
      <c r="B35" s="71" t="s">
        <v>179</v>
      </c>
      <c r="C35" s="64" t="s">
        <v>73</v>
      </c>
      <c r="D35" s="82"/>
      <c r="E35" s="57"/>
      <c r="F35" s="19"/>
      <c r="G35" s="20"/>
      <c r="H35" s="20"/>
      <c r="I35" s="19"/>
      <c r="J35" s="21"/>
      <c r="K35" s="22"/>
      <c r="L35" s="22"/>
      <c r="M35" s="98"/>
      <c r="N35" s="24"/>
      <c r="O35" s="24"/>
      <c r="P35" s="67"/>
      <c r="Q35" s="24"/>
      <c r="R35" s="24"/>
      <c r="S35" s="25"/>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02"/>
      <c r="BB35" s="107"/>
      <c r="BC35" s="128"/>
      <c r="IE35" s="29"/>
      <c r="IF35" s="29"/>
      <c r="IG35" s="29"/>
      <c r="IH35" s="29"/>
      <c r="II35" s="29"/>
    </row>
    <row r="36" spans="1:243" s="28" customFormat="1" ht="26.25" customHeight="1">
      <c r="A36" s="73">
        <v>9.11</v>
      </c>
      <c r="B36" s="83" t="s">
        <v>231</v>
      </c>
      <c r="C36" s="64" t="s">
        <v>74</v>
      </c>
      <c r="D36" s="82">
        <v>4634.82</v>
      </c>
      <c r="E36" s="57" t="s">
        <v>94</v>
      </c>
      <c r="F36" s="51"/>
      <c r="G36" s="30"/>
      <c r="H36" s="30"/>
      <c r="I36" s="19" t="s">
        <v>37</v>
      </c>
      <c r="J36" s="21">
        <f>IF(I36="Less(-)",-1,1)</f>
        <v>1</v>
      </c>
      <c r="K36" s="22" t="s">
        <v>43</v>
      </c>
      <c r="L36" s="22" t="s">
        <v>7</v>
      </c>
      <c r="M36" s="99"/>
      <c r="N36" s="46"/>
      <c r="O36" s="46"/>
      <c r="P36" s="50"/>
      <c r="Q36" s="46"/>
      <c r="R36" s="46"/>
      <c r="S36" s="47"/>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52"/>
      <c r="AV36" s="48"/>
      <c r="AW36" s="48"/>
      <c r="AX36" s="48"/>
      <c r="AY36" s="48"/>
      <c r="AZ36" s="48"/>
      <c r="BA36" s="103">
        <f>total_amount_ba($B$2,$D$2,D36,F36,J36,K36,M36)</f>
        <v>0</v>
      </c>
      <c r="BB36" s="103">
        <f>BA36+SUM(N36:AZ36)</f>
        <v>0</v>
      </c>
      <c r="BC36" s="128" t="str">
        <f>SpellNumber(L36,BB36)</f>
        <v>INR Zero Only</v>
      </c>
      <c r="IE36" s="29">
        <v>1.02</v>
      </c>
      <c r="IF36" s="29" t="s">
        <v>38</v>
      </c>
      <c r="IG36" s="29" t="s">
        <v>39</v>
      </c>
      <c r="IH36" s="29">
        <v>213</v>
      </c>
      <c r="II36" s="29" t="s">
        <v>36</v>
      </c>
    </row>
    <row r="37" spans="1:243" s="28" customFormat="1" ht="25.5" customHeight="1">
      <c r="A37" s="73">
        <v>9.2</v>
      </c>
      <c r="B37" s="71" t="s">
        <v>180</v>
      </c>
      <c r="C37" s="64" t="s">
        <v>75</v>
      </c>
      <c r="D37" s="82"/>
      <c r="E37" s="57"/>
      <c r="F37" s="19"/>
      <c r="G37" s="20"/>
      <c r="H37" s="20"/>
      <c r="I37" s="19"/>
      <c r="J37" s="21"/>
      <c r="K37" s="22"/>
      <c r="L37" s="22"/>
      <c r="M37" s="98"/>
      <c r="N37" s="24"/>
      <c r="O37" s="24"/>
      <c r="P37" s="67"/>
      <c r="Q37" s="24"/>
      <c r="R37" s="24"/>
      <c r="S37" s="25"/>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02"/>
      <c r="BB37" s="107"/>
      <c r="BC37" s="128"/>
      <c r="IE37" s="29"/>
      <c r="IF37" s="29"/>
      <c r="IG37" s="29"/>
      <c r="IH37" s="29"/>
      <c r="II37" s="29"/>
    </row>
    <row r="38" spans="1:243" s="28" customFormat="1" ht="26.25" customHeight="1">
      <c r="A38" s="73">
        <v>9.21</v>
      </c>
      <c r="B38" s="83" t="s">
        <v>194</v>
      </c>
      <c r="C38" s="64" t="s">
        <v>86</v>
      </c>
      <c r="D38" s="82">
        <v>1503.54</v>
      </c>
      <c r="E38" s="57" t="s">
        <v>94</v>
      </c>
      <c r="F38" s="51"/>
      <c r="G38" s="30"/>
      <c r="H38" s="30"/>
      <c r="I38" s="19" t="s">
        <v>37</v>
      </c>
      <c r="J38" s="21">
        <f>IF(I38="Less(-)",-1,1)</f>
        <v>1</v>
      </c>
      <c r="K38" s="22" t="s">
        <v>43</v>
      </c>
      <c r="L38" s="22" t="s">
        <v>7</v>
      </c>
      <c r="M38" s="99"/>
      <c r="N38" s="46"/>
      <c r="O38" s="46"/>
      <c r="P38" s="50"/>
      <c r="Q38" s="46"/>
      <c r="R38" s="46"/>
      <c r="S38" s="47"/>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52"/>
      <c r="AV38" s="48"/>
      <c r="AW38" s="48"/>
      <c r="AX38" s="48"/>
      <c r="AY38" s="48"/>
      <c r="AZ38" s="48"/>
      <c r="BA38" s="103">
        <f>total_amount_ba($B$2,$D$2,D38,F38,J38,K38,M38)</f>
        <v>0</v>
      </c>
      <c r="BB38" s="103">
        <f>BA38+SUM(N38:AZ38)</f>
        <v>0</v>
      </c>
      <c r="BC38" s="128" t="str">
        <f>SpellNumber(L38,BB38)</f>
        <v>INR Zero Only</v>
      </c>
      <c r="IE38" s="29">
        <v>1.02</v>
      </c>
      <c r="IF38" s="29" t="s">
        <v>38</v>
      </c>
      <c r="IG38" s="29" t="s">
        <v>39</v>
      </c>
      <c r="IH38" s="29">
        <v>213</v>
      </c>
      <c r="II38" s="29" t="s">
        <v>36</v>
      </c>
    </row>
    <row r="39" spans="1:243" s="28" customFormat="1" ht="25.5" customHeight="1">
      <c r="A39" s="56">
        <v>10</v>
      </c>
      <c r="B39" s="84" t="s">
        <v>170</v>
      </c>
      <c r="C39" s="64" t="s">
        <v>87</v>
      </c>
      <c r="D39" s="82"/>
      <c r="E39" s="57"/>
      <c r="F39" s="19"/>
      <c r="G39" s="20"/>
      <c r="H39" s="20"/>
      <c r="I39" s="19"/>
      <c r="J39" s="21"/>
      <c r="K39" s="22"/>
      <c r="L39" s="22"/>
      <c r="M39" s="98"/>
      <c r="N39" s="24"/>
      <c r="O39" s="24"/>
      <c r="P39" s="67"/>
      <c r="Q39" s="24"/>
      <c r="R39" s="24"/>
      <c r="S39" s="25"/>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02"/>
      <c r="BB39" s="107"/>
      <c r="BC39" s="128"/>
      <c r="IE39" s="29">
        <v>1</v>
      </c>
      <c r="IF39" s="29" t="s">
        <v>33</v>
      </c>
      <c r="IG39" s="29" t="s">
        <v>34</v>
      </c>
      <c r="IH39" s="29">
        <v>10</v>
      </c>
      <c r="II39" s="29" t="s">
        <v>35</v>
      </c>
    </row>
    <row r="40" spans="1:243" s="28" customFormat="1" ht="26.25" customHeight="1">
      <c r="A40" s="73">
        <v>10.1</v>
      </c>
      <c r="B40" s="83" t="s">
        <v>112</v>
      </c>
      <c r="C40" s="64" t="s">
        <v>93</v>
      </c>
      <c r="D40" s="82">
        <v>400</v>
      </c>
      <c r="E40" s="57" t="s">
        <v>58</v>
      </c>
      <c r="F40" s="51"/>
      <c r="G40" s="30"/>
      <c r="H40" s="30"/>
      <c r="I40" s="19" t="s">
        <v>37</v>
      </c>
      <c r="J40" s="21">
        <f>IF(I40="Less(-)",-1,1)</f>
        <v>1</v>
      </c>
      <c r="K40" s="22" t="s">
        <v>43</v>
      </c>
      <c r="L40" s="22" t="s">
        <v>7</v>
      </c>
      <c r="M40" s="99"/>
      <c r="N40" s="46"/>
      <c r="O40" s="46"/>
      <c r="P40" s="50"/>
      <c r="Q40" s="46"/>
      <c r="R40" s="46"/>
      <c r="S40" s="47"/>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52"/>
      <c r="AV40" s="48"/>
      <c r="AW40" s="48"/>
      <c r="AX40" s="48"/>
      <c r="AY40" s="48"/>
      <c r="AZ40" s="48"/>
      <c r="BA40" s="103">
        <f>total_amount_ba($B$2,$D$2,D40,F40,J40,K40,M40)</f>
        <v>0</v>
      </c>
      <c r="BB40" s="103">
        <f>BA40+SUM(N40:AZ40)</f>
        <v>0</v>
      </c>
      <c r="BC40" s="128" t="str">
        <f>SpellNumber(L40,BB40)</f>
        <v>INR Zero Only</v>
      </c>
      <c r="IE40" s="29">
        <v>1.02</v>
      </c>
      <c r="IF40" s="29" t="s">
        <v>38</v>
      </c>
      <c r="IG40" s="29" t="s">
        <v>39</v>
      </c>
      <c r="IH40" s="29">
        <v>213</v>
      </c>
      <c r="II40" s="29" t="s">
        <v>36</v>
      </c>
    </row>
    <row r="41" spans="1:243" s="28" customFormat="1" ht="26.25" customHeight="1">
      <c r="A41" s="73">
        <v>10.2</v>
      </c>
      <c r="B41" s="83" t="s">
        <v>113</v>
      </c>
      <c r="C41" s="64" t="s">
        <v>95</v>
      </c>
      <c r="D41" s="82">
        <v>400</v>
      </c>
      <c r="E41" s="57" t="s">
        <v>58</v>
      </c>
      <c r="F41" s="51"/>
      <c r="G41" s="30"/>
      <c r="H41" s="30"/>
      <c r="I41" s="19" t="s">
        <v>37</v>
      </c>
      <c r="J41" s="21">
        <f>IF(I41="Less(-)",-1,1)</f>
        <v>1</v>
      </c>
      <c r="K41" s="22" t="s">
        <v>43</v>
      </c>
      <c r="L41" s="22" t="s">
        <v>7</v>
      </c>
      <c r="M41" s="99"/>
      <c r="N41" s="46"/>
      <c r="O41" s="46"/>
      <c r="P41" s="50"/>
      <c r="Q41" s="46"/>
      <c r="R41" s="46"/>
      <c r="S41" s="47"/>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52"/>
      <c r="AV41" s="48"/>
      <c r="AW41" s="48"/>
      <c r="AX41" s="48"/>
      <c r="AY41" s="48"/>
      <c r="AZ41" s="48"/>
      <c r="BA41" s="103">
        <f>total_amount_ba($B$2,$D$2,D41,F41,J41,K41,M41)</f>
        <v>0</v>
      </c>
      <c r="BB41" s="103">
        <f>BA41+SUM(N41:AZ41)</f>
        <v>0</v>
      </c>
      <c r="BC41" s="128" t="str">
        <f>SpellNumber(L41,BB41)</f>
        <v>INR Zero Only</v>
      </c>
      <c r="IE41" s="29">
        <v>1.02</v>
      </c>
      <c r="IF41" s="29" t="s">
        <v>38</v>
      </c>
      <c r="IG41" s="29" t="s">
        <v>39</v>
      </c>
      <c r="IH41" s="29">
        <v>213</v>
      </c>
      <c r="II41" s="29" t="s">
        <v>36</v>
      </c>
    </row>
    <row r="42" spans="1:243" s="28" customFormat="1" ht="26.25" customHeight="1">
      <c r="A42" s="73">
        <v>10.3</v>
      </c>
      <c r="B42" s="83" t="s">
        <v>232</v>
      </c>
      <c r="C42" s="64" t="s">
        <v>96</v>
      </c>
      <c r="D42" s="82">
        <v>400</v>
      </c>
      <c r="E42" s="57" t="s">
        <v>58</v>
      </c>
      <c r="F42" s="51"/>
      <c r="G42" s="30"/>
      <c r="H42" s="30"/>
      <c r="I42" s="19" t="s">
        <v>37</v>
      </c>
      <c r="J42" s="21">
        <f>IF(I42="Less(-)",-1,1)</f>
        <v>1</v>
      </c>
      <c r="K42" s="22" t="s">
        <v>43</v>
      </c>
      <c r="L42" s="22" t="s">
        <v>7</v>
      </c>
      <c r="M42" s="99"/>
      <c r="N42" s="46"/>
      <c r="O42" s="46"/>
      <c r="P42" s="50"/>
      <c r="Q42" s="46"/>
      <c r="R42" s="46"/>
      <c r="S42" s="47"/>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52"/>
      <c r="AV42" s="48"/>
      <c r="AW42" s="48"/>
      <c r="AX42" s="48"/>
      <c r="AY42" s="48"/>
      <c r="AZ42" s="48"/>
      <c r="BA42" s="103">
        <f>total_amount_ba($B$2,$D$2,D42,F42,J42,K42,M42)</f>
        <v>0</v>
      </c>
      <c r="BB42" s="103">
        <f>BA42+SUM(N42:AZ42)</f>
        <v>0</v>
      </c>
      <c r="BC42" s="128" t="str">
        <f>SpellNumber(L42,BB42)</f>
        <v>INR Zero Only</v>
      </c>
      <c r="IE42" s="29">
        <v>1.02</v>
      </c>
      <c r="IF42" s="29" t="s">
        <v>38</v>
      </c>
      <c r="IG42" s="29" t="s">
        <v>39</v>
      </c>
      <c r="IH42" s="29">
        <v>213</v>
      </c>
      <c r="II42" s="29" t="s">
        <v>36</v>
      </c>
    </row>
    <row r="43" spans="1:243" s="28" customFormat="1" ht="27.75" customHeight="1">
      <c r="A43" s="56">
        <v>11</v>
      </c>
      <c r="B43" s="84" t="s">
        <v>171</v>
      </c>
      <c r="C43" s="64" t="s">
        <v>97</v>
      </c>
      <c r="D43" s="82"/>
      <c r="E43" s="57"/>
      <c r="F43" s="19"/>
      <c r="G43" s="20"/>
      <c r="H43" s="20"/>
      <c r="I43" s="19"/>
      <c r="J43" s="21"/>
      <c r="K43" s="22"/>
      <c r="L43" s="22"/>
      <c r="M43" s="98"/>
      <c r="N43" s="24"/>
      <c r="O43" s="24"/>
      <c r="P43" s="67"/>
      <c r="Q43" s="24"/>
      <c r="R43" s="24"/>
      <c r="S43" s="25"/>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02"/>
      <c r="BB43" s="107"/>
      <c r="BC43" s="128"/>
      <c r="IE43" s="29"/>
      <c r="IF43" s="29"/>
      <c r="IG43" s="29"/>
      <c r="IH43" s="29"/>
      <c r="II43" s="29"/>
    </row>
    <row r="44" spans="1:243" s="28" customFormat="1" ht="26.25" customHeight="1">
      <c r="A44" s="73">
        <v>11.1</v>
      </c>
      <c r="B44" s="83" t="s">
        <v>164</v>
      </c>
      <c r="C44" s="64" t="s">
        <v>98</v>
      </c>
      <c r="D44" s="82">
        <v>400</v>
      </c>
      <c r="E44" s="57" t="s">
        <v>58</v>
      </c>
      <c r="F44" s="51"/>
      <c r="G44" s="30"/>
      <c r="H44" s="30"/>
      <c r="I44" s="19" t="s">
        <v>37</v>
      </c>
      <c r="J44" s="21">
        <f aca="true" t="shared" si="4" ref="J44:J49">IF(I44="Less(-)",-1,1)</f>
        <v>1</v>
      </c>
      <c r="K44" s="22" t="s">
        <v>43</v>
      </c>
      <c r="L44" s="22" t="s">
        <v>7</v>
      </c>
      <c r="M44" s="99"/>
      <c r="N44" s="46"/>
      <c r="O44" s="46"/>
      <c r="P44" s="50"/>
      <c r="Q44" s="46"/>
      <c r="R44" s="46"/>
      <c r="S44" s="47"/>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52"/>
      <c r="AV44" s="48"/>
      <c r="AW44" s="48"/>
      <c r="AX44" s="48"/>
      <c r="AY44" s="48"/>
      <c r="AZ44" s="48"/>
      <c r="BA44" s="103">
        <f aca="true" t="shared" si="5" ref="BA44:BA49">total_amount_ba($B$2,$D$2,D44,F44,J44,K44,M44)</f>
        <v>0</v>
      </c>
      <c r="BB44" s="103">
        <f aca="true" t="shared" si="6" ref="BB44:BB49">BA44+SUM(N44:AZ44)</f>
        <v>0</v>
      </c>
      <c r="BC44" s="128" t="str">
        <f aca="true" t="shared" si="7" ref="BC44:BC49">SpellNumber(L44,BB44)</f>
        <v>INR Zero Only</v>
      </c>
      <c r="IE44" s="29">
        <v>1.02</v>
      </c>
      <c r="IF44" s="29" t="s">
        <v>38</v>
      </c>
      <c r="IG44" s="29" t="s">
        <v>39</v>
      </c>
      <c r="IH44" s="29">
        <v>213</v>
      </c>
      <c r="II44" s="29" t="s">
        <v>36</v>
      </c>
    </row>
    <row r="45" spans="1:243" s="28" customFormat="1" ht="26.25" customHeight="1">
      <c r="A45" s="73">
        <v>11.2</v>
      </c>
      <c r="B45" s="83" t="s">
        <v>314</v>
      </c>
      <c r="C45" s="64" t="s">
        <v>99</v>
      </c>
      <c r="D45" s="82">
        <v>400</v>
      </c>
      <c r="E45" s="57" t="s">
        <v>58</v>
      </c>
      <c r="F45" s="51"/>
      <c r="G45" s="30"/>
      <c r="H45" s="30"/>
      <c r="I45" s="19" t="s">
        <v>37</v>
      </c>
      <c r="J45" s="21">
        <f t="shared" si="4"/>
        <v>1</v>
      </c>
      <c r="K45" s="22" t="s">
        <v>43</v>
      </c>
      <c r="L45" s="22" t="s">
        <v>7</v>
      </c>
      <c r="M45" s="99"/>
      <c r="N45" s="46"/>
      <c r="O45" s="46"/>
      <c r="P45" s="50"/>
      <c r="Q45" s="46"/>
      <c r="R45" s="46"/>
      <c r="S45" s="47"/>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52"/>
      <c r="AV45" s="48"/>
      <c r="AW45" s="48"/>
      <c r="AX45" s="48"/>
      <c r="AY45" s="48"/>
      <c r="AZ45" s="48"/>
      <c r="BA45" s="116">
        <f t="shared" si="5"/>
        <v>0</v>
      </c>
      <c r="BB45" s="103">
        <f t="shared" si="6"/>
        <v>0</v>
      </c>
      <c r="BC45" s="128" t="str">
        <f t="shared" si="7"/>
        <v>INR Zero Only</v>
      </c>
      <c r="IE45" s="29"/>
      <c r="IF45" s="29"/>
      <c r="IG45" s="29"/>
      <c r="IH45" s="29"/>
      <c r="II45" s="29"/>
    </row>
    <row r="46" spans="1:243" s="28" customFormat="1" ht="26.25" customHeight="1">
      <c r="A46" s="73">
        <v>11.3</v>
      </c>
      <c r="B46" s="83" t="s">
        <v>114</v>
      </c>
      <c r="C46" s="64" t="s">
        <v>100</v>
      </c>
      <c r="D46" s="82">
        <v>400</v>
      </c>
      <c r="E46" s="57" t="s">
        <v>58</v>
      </c>
      <c r="F46" s="51"/>
      <c r="G46" s="30"/>
      <c r="H46" s="30"/>
      <c r="I46" s="19" t="s">
        <v>37</v>
      </c>
      <c r="J46" s="21">
        <f t="shared" si="4"/>
        <v>1</v>
      </c>
      <c r="K46" s="22" t="s">
        <v>43</v>
      </c>
      <c r="L46" s="22" t="s">
        <v>7</v>
      </c>
      <c r="M46" s="99"/>
      <c r="N46" s="46"/>
      <c r="O46" s="46"/>
      <c r="P46" s="50"/>
      <c r="Q46" s="46"/>
      <c r="R46" s="46"/>
      <c r="S46" s="47"/>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52"/>
      <c r="AV46" s="48"/>
      <c r="AW46" s="48"/>
      <c r="AX46" s="48"/>
      <c r="AY46" s="48"/>
      <c r="AZ46" s="48"/>
      <c r="BA46" s="116">
        <f t="shared" si="5"/>
        <v>0</v>
      </c>
      <c r="BB46" s="103">
        <f t="shared" si="6"/>
        <v>0</v>
      </c>
      <c r="BC46" s="128" t="str">
        <f t="shared" si="7"/>
        <v>INR Zero Only</v>
      </c>
      <c r="IE46" s="29">
        <v>1.02</v>
      </c>
      <c r="IF46" s="29" t="s">
        <v>38</v>
      </c>
      <c r="IG46" s="29" t="s">
        <v>39</v>
      </c>
      <c r="IH46" s="29">
        <v>213</v>
      </c>
      <c r="II46" s="29" t="s">
        <v>36</v>
      </c>
    </row>
    <row r="47" spans="1:243" s="28" customFormat="1" ht="26.25" customHeight="1">
      <c r="A47" s="73">
        <v>11.4</v>
      </c>
      <c r="B47" s="83" t="s">
        <v>115</v>
      </c>
      <c r="C47" s="64" t="s">
        <v>101</v>
      </c>
      <c r="D47" s="82">
        <v>400</v>
      </c>
      <c r="E47" s="57" t="s">
        <v>58</v>
      </c>
      <c r="F47" s="51"/>
      <c r="G47" s="30"/>
      <c r="H47" s="30"/>
      <c r="I47" s="19" t="s">
        <v>37</v>
      </c>
      <c r="J47" s="21">
        <f t="shared" si="4"/>
        <v>1</v>
      </c>
      <c r="K47" s="22" t="s">
        <v>43</v>
      </c>
      <c r="L47" s="22" t="s">
        <v>7</v>
      </c>
      <c r="M47" s="99"/>
      <c r="N47" s="46"/>
      <c r="O47" s="46"/>
      <c r="P47" s="50"/>
      <c r="Q47" s="46"/>
      <c r="R47" s="46"/>
      <c r="S47" s="47"/>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52"/>
      <c r="AV47" s="48"/>
      <c r="AW47" s="48"/>
      <c r="AX47" s="48"/>
      <c r="AY47" s="48"/>
      <c r="AZ47" s="48"/>
      <c r="BA47" s="116">
        <f t="shared" si="5"/>
        <v>0</v>
      </c>
      <c r="BB47" s="103">
        <f t="shared" si="6"/>
        <v>0</v>
      </c>
      <c r="BC47" s="128" t="str">
        <f t="shared" si="7"/>
        <v>INR Zero Only</v>
      </c>
      <c r="IE47" s="29">
        <v>1.02</v>
      </c>
      <c r="IF47" s="29" t="s">
        <v>38</v>
      </c>
      <c r="IG47" s="29" t="s">
        <v>39</v>
      </c>
      <c r="IH47" s="29">
        <v>213</v>
      </c>
      <c r="II47" s="29" t="s">
        <v>36</v>
      </c>
    </row>
    <row r="48" spans="1:243" s="28" customFormat="1" ht="26.25" customHeight="1">
      <c r="A48" s="73">
        <v>11.5</v>
      </c>
      <c r="B48" s="83" t="s">
        <v>116</v>
      </c>
      <c r="C48" s="64" t="s">
        <v>102</v>
      </c>
      <c r="D48" s="82">
        <v>400</v>
      </c>
      <c r="E48" s="57" t="s">
        <v>58</v>
      </c>
      <c r="F48" s="51"/>
      <c r="G48" s="30"/>
      <c r="H48" s="30"/>
      <c r="I48" s="19" t="s">
        <v>37</v>
      </c>
      <c r="J48" s="21">
        <f t="shared" si="4"/>
        <v>1</v>
      </c>
      <c r="K48" s="22" t="s">
        <v>43</v>
      </c>
      <c r="L48" s="22" t="s">
        <v>7</v>
      </c>
      <c r="M48" s="99"/>
      <c r="N48" s="46"/>
      <c r="O48" s="46"/>
      <c r="P48" s="50"/>
      <c r="Q48" s="46"/>
      <c r="R48" s="46"/>
      <c r="S48" s="47"/>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52"/>
      <c r="AV48" s="48"/>
      <c r="AW48" s="48"/>
      <c r="AX48" s="48"/>
      <c r="AY48" s="48"/>
      <c r="AZ48" s="48"/>
      <c r="BA48" s="116">
        <f t="shared" si="5"/>
        <v>0</v>
      </c>
      <c r="BB48" s="103">
        <f t="shared" si="6"/>
        <v>0</v>
      </c>
      <c r="BC48" s="128" t="str">
        <f t="shared" si="7"/>
        <v>INR Zero Only</v>
      </c>
      <c r="IE48" s="29">
        <v>1.02</v>
      </c>
      <c r="IF48" s="29" t="s">
        <v>38</v>
      </c>
      <c r="IG48" s="29" t="s">
        <v>39</v>
      </c>
      <c r="IH48" s="29">
        <v>213</v>
      </c>
      <c r="II48" s="29" t="s">
        <v>36</v>
      </c>
    </row>
    <row r="49" spans="1:243" s="28" customFormat="1" ht="26.25" customHeight="1">
      <c r="A49" s="56">
        <v>12</v>
      </c>
      <c r="B49" s="84" t="s">
        <v>111</v>
      </c>
      <c r="C49" s="64" t="s">
        <v>103</v>
      </c>
      <c r="D49" s="82">
        <v>1.5</v>
      </c>
      <c r="E49" s="57" t="s">
        <v>117</v>
      </c>
      <c r="F49" s="51"/>
      <c r="G49" s="30"/>
      <c r="H49" s="30"/>
      <c r="I49" s="19" t="s">
        <v>37</v>
      </c>
      <c r="J49" s="21">
        <f t="shared" si="4"/>
        <v>1</v>
      </c>
      <c r="K49" s="22" t="s">
        <v>43</v>
      </c>
      <c r="L49" s="22" t="s">
        <v>7</v>
      </c>
      <c r="M49" s="99"/>
      <c r="N49" s="46"/>
      <c r="O49" s="46"/>
      <c r="P49" s="50"/>
      <c r="Q49" s="46"/>
      <c r="R49" s="46"/>
      <c r="S49" s="47"/>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52"/>
      <c r="AV49" s="48"/>
      <c r="AW49" s="48"/>
      <c r="AX49" s="48"/>
      <c r="AY49" s="48"/>
      <c r="AZ49" s="48"/>
      <c r="BA49" s="116">
        <f t="shared" si="5"/>
        <v>0</v>
      </c>
      <c r="BB49" s="103">
        <f t="shared" si="6"/>
        <v>0</v>
      </c>
      <c r="BC49" s="128" t="str">
        <f t="shared" si="7"/>
        <v>INR Zero Only</v>
      </c>
      <c r="IE49" s="29">
        <v>1.02</v>
      </c>
      <c r="IF49" s="29" t="s">
        <v>38</v>
      </c>
      <c r="IG49" s="29" t="s">
        <v>39</v>
      </c>
      <c r="IH49" s="29">
        <v>213</v>
      </c>
      <c r="II49" s="29" t="s">
        <v>36</v>
      </c>
    </row>
    <row r="50" spans="1:243" s="28" customFormat="1" ht="31.5" customHeight="1">
      <c r="A50" s="56">
        <v>13</v>
      </c>
      <c r="B50" s="86" t="s">
        <v>224</v>
      </c>
      <c r="C50" s="64" t="s">
        <v>104</v>
      </c>
      <c r="D50" s="82"/>
      <c r="E50" s="57"/>
      <c r="F50" s="19"/>
      <c r="G50" s="20"/>
      <c r="H50" s="20"/>
      <c r="I50" s="19"/>
      <c r="J50" s="21"/>
      <c r="K50" s="22"/>
      <c r="L50" s="22"/>
      <c r="M50" s="98"/>
      <c r="N50" s="24"/>
      <c r="O50" s="24"/>
      <c r="P50" s="67"/>
      <c r="Q50" s="24"/>
      <c r="R50" s="24"/>
      <c r="S50" s="25"/>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02"/>
      <c r="BB50" s="107"/>
      <c r="BC50" s="128"/>
      <c r="IE50" s="29">
        <v>1</v>
      </c>
      <c r="IF50" s="29" t="s">
        <v>33</v>
      </c>
      <c r="IG50" s="29" t="s">
        <v>34</v>
      </c>
      <c r="IH50" s="29">
        <v>10</v>
      </c>
      <c r="II50" s="29" t="s">
        <v>35</v>
      </c>
    </row>
    <row r="51" spans="1:243" s="28" customFormat="1" ht="26.25" customHeight="1">
      <c r="A51" s="73">
        <v>13.1</v>
      </c>
      <c r="B51" s="85" t="s">
        <v>193</v>
      </c>
      <c r="C51" s="64" t="s">
        <v>105</v>
      </c>
      <c r="D51" s="82">
        <v>12</v>
      </c>
      <c r="E51" s="57" t="s">
        <v>233</v>
      </c>
      <c r="F51" s="51"/>
      <c r="G51" s="30"/>
      <c r="H51" s="30"/>
      <c r="I51" s="19" t="s">
        <v>37</v>
      </c>
      <c r="J51" s="21">
        <f>IF(I51="Less(-)",-1,1)</f>
        <v>1</v>
      </c>
      <c r="K51" s="22" t="s">
        <v>43</v>
      </c>
      <c r="L51" s="22" t="s">
        <v>7</v>
      </c>
      <c r="M51" s="99"/>
      <c r="N51" s="46"/>
      <c r="O51" s="46"/>
      <c r="P51" s="50"/>
      <c r="Q51" s="46"/>
      <c r="R51" s="46"/>
      <c r="S51" s="47"/>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52"/>
      <c r="AV51" s="48"/>
      <c r="AW51" s="48"/>
      <c r="AX51" s="48"/>
      <c r="AY51" s="48"/>
      <c r="AZ51" s="48"/>
      <c r="BA51" s="103">
        <f>total_amount_ba($B$2,$D$2,D51,F51,J51,K51,M51)</f>
        <v>0</v>
      </c>
      <c r="BB51" s="103">
        <f>BA51+SUM(N51:AZ51)</f>
        <v>0</v>
      </c>
      <c r="BC51" s="128" t="str">
        <f>SpellNumber(L51,BB51)</f>
        <v>INR Zero Only</v>
      </c>
      <c r="IE51" s="29">
        <v>1.02</v>
      </c>
      <c r="IF51" s="29" t="s">
        <v>38</v>
      </c>
      <c r="IG51" s="29" t="s">
        <v>39</v>
      </c>
      <c r="IH51" s="29">
        <v>213</v>
      </c>
      <c r="II51" s="29" t="s">
        <v>36</v>
      </c>
    </row>
    <row r="52" spans="1:243" s="28" customFormat="1" ht="26.25" customHeight="1">
      <c r="A52" s="73">
        <v>13.2</v>
      </c>
      <c r="B52" s="85" t="s">
        <v>186</v>
      </c>
      <c r="C52" s="64" t="s">
        <v>106</v>
      </c>
      <c r="D52" s="82">
        <v>6</v>
      </c>
      <c r="E52" s="57" t="s">
        <v>233</v>
      </c>
      <c r="F52" s="51"/>
      <c r="G52" s="30"/>
      <c r="H52" s="30"/>
      <c r="I52" s="19" t="s">
        <v>37</v>
      </c>
      <c r="J52" s="21">
        <f>IF(I52="Less(-)",-1,1)</f>
        <v>1</v>
      </c>
      <c r="K52" s="22" t="s">
        <v>43</v>
      </c>
      <c r="L52" s="22" t="s">
        <v>7</v>
      </c>
      <c r="M52" s="99"/>
      <c r="N52" s="46"/>
      <c r="O52" s="46"/>
      <c r="P52" s="50"/>
      <c r="Q52" s="46"/>
      <c r="R52" s="46"/>
      <c r="S52" s="47"/>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52"/>
      <c r="AV52" s="48"/>
      <c r="AW52" s="48"/>
      <c r="AX52" s="48"/>
      <c r="AY52" s="48"/>
      <c r="AZ52" s="48"/>
      <c r="BA52" s="103">
        <f>total_amount_ba($B$2,$D$2,D52,F52,J52,K52,M52)</f>
        <v>0</v>
      </c>
      <c r="BB52" s="103">
        <f>BA52+SUM(N52:AZ52)</f>
        <v>0</v>
      </c>
      <c r="BC52" s="128" t="str">
        <f>SpellNumber(L52,BB52)</f>
        <v>INR Zero Only</v>
      </c>
      <c r="IE52" s="29">
        <v>1.02</v>
      </c>
      <c r="IF52" s="29" t="s">
        <v>38</v>
      </c>
      <c r="IG52" s="29" t="s">
        <v>39</v>
      </c>
      <c r="IH52" s="29">
        <v>213</v>
      </c>
      <c r="II52" s="29" t="s">
        <v>36</v>
      </c>
    </row>
    <row r="53" spans="1:243" s="28" customFormat="1" ht="31.5" customHeight="1">
      <c r="A53" s="56">
        <v>14</v>
      </c>
      <c r="B53" s="86" t="s">
        <v>122</v>
      </c>
      <c r="C53" s="64" t="s">
        <v>107</v>
      </c>
      <c r="D53" s="82"/>
      <c r="E53" s="57"/>
      <c r="F53" s="19"/>
      <c r="G53" s="20"/>
      <c r="H53" s="20"/>
      <c r="I53" s="19"/>
      <c r="J53" s="21"/>
      <c r="K53" s="22"/>
      <c r="L53" s="22"/>
      <c r="M53" s="98"/>
      <c r="N53" s="24"/>
      <c r="O53" s="24"/>
      <c r="P53" s="67"/>
      <c r="Q53" s="24"/>
      <c r="R53" s="24"/>
      <c r="S53" s="25"/>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02"/>
      <c r="BB53" s="107"/>
      <c r="BC53" s="128"/>
      <c r="IE53" s="29">
        <v>1</v>
      </c>
      <c r="IF53" s="29" t="s">
        <v>33</v>
      </c>
      <c r="IG53" s="29" t="s">
        <v>34</v>
      </c>
      <c r="IH53" s="29">
        <v>10</v>
      </c>
      <c r="II53" s="29" t="s">
        <v>35</v>
      </c>
    </row>
    <row r="54" spans="1:243" s="28" customFormat="1" ht="26.25" customHeight="1">
      <c r="A54" s="73">
        <v>14.1</v>
      </c>
      <c r="B54" s="85" t="s">
        <v>234</v>
      </c>
      <c r="C54" s="64" t="s">
        <v>108</v>
      </c>
      <c r="D54" s="82">
        <v>450</v>
      </c>
      <c r="E54" s="57" t="s">
        <v>58</v>
      </c>
      <c r="F54" s="51"/>
      <c r="G54" s="30"/>
      <c r="H54" s="30"/>
      <c r="I54" s="19" t="s">
        <v>37</v>
      </c>
      <c r="J54" s="21">
        <f>IF(I54="Less(-)",-1,1)</f>
        <v>1</v>
      </c>
      <c r="K54" s="22" t="s">
        <v>43</v>
      </c>
      <c r="L54" s="22" t="s">
        <v>7</v>
      </c>
      <c r="M54" s="99"/>
      <c r="N54" s="46"/>
      <c r="O54" s="46"/>
      <c r="P54" s="50"/>
      <c r="Q54" s="46"/>
      <c r="R54" s="46"/>
      <c r="S54" s="47"/>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52"/>
      <c r="AV54" s="48"/>
      <c r="AW54" s="48"/>
      <c r="AX54" s="48"/>
      <c r="AY54" s="48"/>
      <c r="AZ54" s="48"/>
      <c r="BA54" s="103">
        <f>total_amount_ba($B$2,$D$2,D54,F54,J54,K54,M54)</f>
        <v>0</v>
      </c>
      <c r="BB54" s="103">
        <f>BA54+SUM(N54:AZ54)</f>
        <v>0</v>
      </c>
      <c r="BC54" s="128" t="str">
        <f>SpellNumber(L54,BB54)</f>
        <v>INR Zero Only</v>
      </c>
      <c r="IE54" s="29">
        <v>1.02</v>
      </c>
      <c r="IF54" s="29" t="s">
        <v>38</v>
      </c>
      <c r="IG54" s="29" t="s">
        <v>39</v>
      </c>
      <c r="IH54" s="29">
        <v>213</v>
      </c>
      <c r="II54" s="29" t="s">
        <v>36</v>
      </c>
    </row>
    <row r="55" spans="1:243" s="28" customFormat="1" ht="26.25" customHeight="1">
      <c r="A55" s="73">
        <v>14.2</v>
      </c>
      <c r="B55" s="85" t="s">
        <v>123</v>
      </c>
      <c r="C55" s="64" t="s">
        <v>109</v>
      </c>
      <c r="D55" s="82">
        <v>150</v>
      </c>
      <c r="E55" s="57" t="s">
        <v>58</v>
      </c>
      <c r="F55" s="51"/>
      <c r="G55" s="30"/>
      <c r="H55" s="30"/>
      <c r="I55" s="19" t="s">
        <v>37</v>
      </c>
      <c r="J55" s="21">
        <f>IF(I55="Less(-)",-1,1)</f>
        <v>1</v>
      </c>
      <c r="K55" s="22" t="s">
        <v>43</v>
      </c>
      <c r="L55" s="22" t="s">
        <v>7</v>
      </c>
      <c r="M55" s="99"/>
      <c r="N55" s="46"/>
      <c r="O55" s="46"/>
      <c r="P55" s="50"/>
      <c r="Q55" s="46"/>
      <c r="R55" s="46"/>
      <c r="S55" s="47"/>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52"/>
      <c r="AV55" s="48"/>
      <c r="AW55" s="48"/>
      <c r="AX55" s="48"/>
      <c r="AY55" s="48"/>
      <c r="AZ55" s="48"/>
      <c r="BA55" s="103">
        <f>total_amount_ba($B$2,$D$2,D55,F55,J55,K55,M55)</f>
        <v>0</v>
      </c>
      <c r="BB55" s="103">
        <f>BA55+SUM(N55:AZ55)</f>
        <v>0</v>
      </c>
      <c r="BC55" s="128" t="str">
        <f>SpellNumber(L55,BB55)</f>
        <v>INR Zero Only</v>
      </c>
      <c r="IE55" s="29">
        <v>1.02</v>
      </c>
      <c r="IF55" s="29" t="s">
        <v>38</v>
      </c>
      <c r="IG55" s="29" t="s">
        <v>39</v>
      </c>
      <c r="IH55" s="29">
        <v>213</v>
      </c>
      <c r="II55" s="29" t="s">
        <v>36</v>
      </c>
    </row>
    <row r="56" spans="1:243" s="28" customFormat="1" ht="34.5" customHeight="1">
      <c r="A56" s="73">
        <v>14.3</v>
      </c>
      <c r="B56" s="83" t="s">
        <v>157</v>
      </c>
      <c r="C56" s="64" t="s">
        <v>110</v>
      </c>
      <c r="D56" s="82">
        <v>100</v>
      </c>
      <c r="E56" s="57" t="s">
        <v>58</v>
      </c>
      <c r="F56" s="51"/>
      <c r="G56" s="30"/>
      <c r="H56" s="30"/>
      <c r="I56" s="19" t="s">
        <v>37</v>
      </c>
      <c r="J56" s="21">
        <f>IF(I56="Less(-)",-1,1)</f>
        <v>1</v>
      </c>
      <c r="K56" s="22" t="s">
        <v>43</v>
      </c>
      <c r="L56" s="22" t="s">
        <v>7</v>
      </c>
      <c r="M56" s="99"/>
      <c r="N56" s="46"/>
      <c r="O56" s="46"/>
      <c r="P56" s="50"/>
      <c r="Q56" s="46"/>
      <c r="R56" s="46"/>
      <c r="S56" s="47"/>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52"/>
      <c r="AV56" s="48"/>
      <c r="AW56" s="48"/>
      <c r="AX56" s="48"/>
      <c r="AY56" s="48"/>
      <c r="AZ56" s="48"/>
      <c r="BA56" s="103">
        <f>total_amount_ba($B$2,$D$2,D56,F56,J56,K56,M56)</f>
        <v>0</v>
      </c>
      <c r="BB56" s="103">
        <f>BA56+SUM(N56:AZ56)</f>
        <v>0</v>
      </c>
      <c r="BC56" s="128" t="str">
        <f>SpellNumber(L56,BB56)</f>
        <v>INR Zero Only</v>
      </c>
      <c r="IE56" s="29">
        <v>1.02</v>
      </c>
      <c r="IF56" s="29" t="s">
        <v>38</v>
      </c>
      <c r="IG56" s="29" t="s">
        <v>39</v>
      </c>
      <c r="IH56" s="29">
        <v>213</v>
      </c>
      <c r="II56" s="29" t="s">
        <v>36</v>
      </c>
    </row>
    <row r="57" spans="1:243" s="28" customFormat="1" ht="34.5" customHeight="1">
      <c r="A57" s="73">
        <v>14.4</v>
      </c>
      <c r="B57" s="83" t="s">
        <v>158</v>
      </c>
      <c r="C57" s="64" t="s">
        <v>118</v>
      </c>
      <c r="D57" s="82">
        <v>15</v>
      </c>
      <c r="E57" s="57" t="s">
        <v>58</v>
      </c>
      <c r="F57" s="51"/>
      <c r="G57" s="30"/>
      <c r="H57" s="30"/>
      <c r="I57" s="19" t="s">
        <v>37</v>
      </c>
      <c r="J57" s="21">
        <f>IF(I57="Less(-)",-1,1)</f>
        <v>1</v>
      </c>
      <c r="K57" s="22" t="s">
        <v>43</v>
      </c>
      <c r="L57" s="22" t="s">
        <v>7</v>
      </c>
      <c r="M57" s="99"/>
      <c r="N57" s="46"/>
      <c r="O57" s="46"/>
      <c r="P57" s="50"/>
      <c r="Q57" s="46"/>
      <c r="R57" s="46"/>
      <c r="S57" s="47"/>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52"/>
      <c r="AV57" s="48"/>
      <c r="AW57" s="48"/>
      <c r="AX57" s="48"/>
      <c r="AY57" s="48"/>
      <c r="AZ57" s="48"/>
      <c r="BA57" s="103">
        <f>total_amount_ba($B$2,$D$2,D57,F57,J57,K57,M57)</f>
        <v>0</v>
      </c>
      <c r="BB57" s="103">
        <f>BA57+SUM(N57:AZ57)</f>
        <v>0</v>
      </c>
      <c r="BC57" s="128" t="str">
        <f>SpellNumber(L57,BB57)</f>
        <v>INR Zero Only</v>
      </c>
      <c r="IE57" s="29"/>
      <c r="IF57" s="29"/>
      <c r="IG57" s="29"/>
      <c r="IH57" s="29"/>
      <c r="II57" s="29"/>
    </row>
    <row r="58" spans="1:243" s="138" customFormat="1" ht="32.25" customHeight="1">
      <c r="A58" s="96">
        <v>15</v>
      </c>
      <c r="B58" s="95" t="s">
        <v>166</v>
      </c>
      <c r="C58" s="64" t="s">
        <v>119</v>
      </c>
      <c r="D58" s="113">
        <v>1</v>
      </c>
      <c r="E58" s="57" t="s">
        <v>59</v>
      </c>
      <c r="F58" s="51"/>
      <c r="G58" s="30"/>
      <c r="H58" s="30"/>
      <c r="I58" s="19" t="s">
        <v>37</v>
      </c>
      <c r="J58" s="21">
        <f>IF(I58="Less(-)",-1,1)</f>
        <v>1</v>
      </c>
      <c r="K58" s="22" t="s">
        <v>43</v>
      </c>
      <c r="L58" s="22" t="s">
        <v>7</v>
      </c>
      <c r="M58" s="99"/>
      <c r="N58" s="132"/>
      <c r="O58" s="132"/>
      <c r="P58" s="133"/>
      <c r="Q58" s="132"/>
      <c r="R58" s="132"/>
      <c r="S58" s="134"/>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6"/>
      <c r="AV58" s="135"/>
      <c r="AW58" s="135"/>
      <c r="AX58" s="135"/>
      <c r="AY58" s="135"/>
      <c r="AZ58" s="135"/>
      <c r="BA58" s="116">
        <f>total_amount_ba($B$2,$D$2,D58,F58,J58,K58,M58)</f>
        <v>0</v>
      </c>
      <c r="BB58" s="116">
        <f>BA58+SUM(N58:AZ58)</f>
        <v>0</v>
      </c>
      <c r="BC58" s="137" t="str">
        <f>SpellNumber(L58,BB58)</f>
        <v>INR Zero Only</v>
      </c>
      <c r="IE58" s="139">
        <v>1.02</v>
      </c>
      <c r="IF58" s="139" t="s">
        <v>38</v>
      </c>
      <c r="IG58" s="139" t="s">
        <v>39</v>
      </c>
      <c r="IH58" s="139">
        <v>213</v>
      </c>
      <c r="II58" s="139" t="s">
        <v>36</v>
      </c>
    </row>
    <row r="59" spans="1:243" s="28" customFormat="1" ht="24" customHeight="1">
      <c r="A59" s="56">
        <v>16</v>
      </c>
      <c r="B59" s="86" t="s">
        <v>130</v>
      </c>
      <c r="C59" s="64" t="s">
        <v>120</v>
      </c>
      <c r="D59" s="82"/>
      <c r="E59" s="57"/>
      <c r="F59" s="19"/>
      <c r="G59" s="20"/>
      <c r="H59" s="20"/>
      <c r="I59" s="19"/>
      <c r="J59" s="21"/>
      <c r="K59" s="22"/>
      <c r="L59" s="22"/>
      <c r="M59" s="98"/>
      <c r="N59" s="24"/>
      <c r="O59" s="24"/>
      <c r="P59" s="67"/>
      <c r="Q59" s="24"/>
      <c r="R59" s="24"/>
      <c r="S59" s="25"/>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02"/>
      <c r="BB59" s="107"/>
      <c r="BC59" s="128"/>
      <c r="IE59" s="29"/>
      <c r="IF59" s="29"/>
      <c r="IG59" s="29"/>
      <c r="IH59" s="29"/>
      <c r="II59" s="29"/>
    </row>
    <row r="60" spans="1:243" s="28" customFormat="1" ht="26.25" customHeight="1">
      <c r="A60" s="73">
        <v>16.1</v>
      </c>
      <c r="B60" s="85" t="s">
        <v>235</v>
      </c>
      <c r="C60" s="64" t="s">
        <v>121</v>
      </c>
      <c r="D60" s="82">
        <v>12</v>
      </c>
      <c r="E60" s="57" t="s">
        <v>59</v>
      </c>
      <c r="F60" s="51"/>
      <c r="G60" s="30"/>
      <c r="H60" s="30"/>
      <c r="I60" s="19" t="s">
        <v>37</v>
      </c>
      <c r="J60" s="21">
        <f>IF(I60="Less(-)",-1,1)</f>
        <v>1</v>
      </c>
      <c r="K60" s="22" t="s">
        <v>43</v>
      </c>
      <c r="L60" s="22" t="s">
        <v>7</v>
      </c>
      <c r="M60" s="99"/>
      <c r="N60" s="46"/>
      <c r="O60" s="46"/>
      <c r="P60" s="50"/>
      <c r="Q60" s="46"/>
      <c r="R60" s="46"/>
      <c r="S60" s="47"/>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52"/>
      <c r="AV60" s="48"/>
      <c r="AW60" s="48"/>
      <c r="AX60" s="48"/>
      <c r="AY60" s="48"/>
      <c r="AZ60" s="48"/>
      <c r="BA60" s="103">
        <f>total_amount_ba($B$2,$D$2,D60,F60,J60,K60,M60)</f>
        <v>0</v>
      </c>
      <c r="BB60" s="103">
        <f>BA60+SUM(N60:AZ60)</f>
        <v>0</v>
      </c>
      <c r="BC60" s="128" t="str">
        <f>SpellNumber(L60,BB60)</f>
        <v>INR Zero Only</v>
      </c>
      <c r="IE60" s="29">
        <v>1.02</v>
      </c>
      <c r="IF60" s="29" t="s">
        <v>38</v>
      </c>
      <c r="IG60" s="29" t="s">
        <v>39</v>
      </c>
      <c r="IH60" s="29">
        <v>213</v>
      </c>
      <c r="II60" s="29" t="s">
        <v>36</v>
      </c>
    </row>
    <row r="61" spans="1:243" s="28" customFormat="1" ht="26.25" customHeight="1">
      <c r="A61" s="73">
        <v>16.2</v>
      </c>
      <c r="B61" s="85" t="s">
        <v>236</v>
      </c>
      <c r="C61" s="64" t="s">
        <v>124</v>
      </c>
      <c r="D61" s="82">
        <v>24</v>
      </c>
      <c r="E61" s="57" t="s">
        <v>59</v>
      </c>
      <c r="F61" s="51"/>
      <c r="G61" s="30"/>
      <c r="H61" s="30"/>
      <c r="I61" s="19" t="s">
        <v>37</v>
      </c>
      <c r="J61" s="21">
        <f>IF(I61="Less(-)",-1,1)</f>
        <v>1</v>
      </c>
      <c r="K61" s="22" t="s">
        <v>43</v>
      </c>
      <c r="L61" s="22" t="s">
        <v>7</v>
      </c>
      <c r="M61" s="99"/>
      <c r="N61" s="46"/>
      <c r="O61" s="46"/>
      <c r="P61" s="50"/>
      <c r="Q61" s="46"/>
      <c r="R61" s="46"/>
      <c r="S61" s="47"/>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52"/>
      <c r="AV61" s="48"/>
      <c r="AW61" s="48"/>
      <c r="AX61" s="48"/>
      <c r="AY61" s="48"/>
      <c r="AZ61" s="48"/>
      <c r="BA61" s="116">
        <f>total_amount_ba($B$2,$D$2,D61,F61,J61,K61,M61)</f>
        <v>0</v>
      </c>
      <c r="BB61" s="103">
        <f>BA61+SUM(N61:AZ61)</f>
        <v>0</v>
      </c>
      <c r="BC61" s="128" t="str">
        <f>SpellNumber(L61,BB61)</f>
        <v>INR Zero Only</v>
      </c>
      <c r="IE61" s="29"/>
      <c r="IF61" s="29"/>
      <c r="IG61" s="29"/>
      <c r="IH61" s="29"/>
      <c r="II61" s="29"/>
    </row>
    <row r="62" spans="1:243" s="28" customFormat="1" ht="30" customHeight="1">
      <c r="A62" s="73">
        <v>16.3</v>
      </c>
      <c r="B62" s="85" t="s">
        <v>167</v>
      </c>
      <c r="C62" s="64" t="s">
        <v>125</v>
      </c>
      <c r="D62" s="82">
        <v>6</v>
      </c>
      <c r="E62" s="57" t="s">
        <v>59</v>
      </c>
      <c r="F62" s="51"/>
      <c r="G62" s="30"/>
      <c r="H62" s="30"/>
      <c r="I62" s="19" t="s">
        <v>37</v>
      </c>
      <c r="J62" s="21">
        <f>IF(I62="Less(-)",-1,1)</f>
        <v>1</v>
      </c>
      <c r="K62" s="22" t="s">
        <v>43</v>
      </c>
      <c r="L62" s="22" t="s">
        <v>7</v>
      </c>
      <c r="M62" s="99"/>
      <c r="N62" s="46"/>
      <c r="O62" s="46"/>
      <c r="P62" s="50"/>
      <c r="Q62" s="46"/>
      <c r="R62" s="46"/>
      <c r="S62" s="47"/>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52"/>
      <c r="AV62" s="48"/>
      <c r="AW62" s="48"/>
      <c r="AX62" s="48"/>
      <c r="AY62" s="48"/>
      <c r="AZ62" s="48"/>
      <c r="BA62" s="116">
        <f>total_amount_ba($B$2,$D$2,D62,F62,J62,K62,M62)</f>
        <v>0</v>
      </c>
      <c r="BB62" s="103">
        <f>BA62+SUM(N62:AZ62)</f>
        <v>0</v>
      </c>
      <c r="BC62" s="128" t="str">
        <f>SpellNumber(L62,BB62)</f>
        <v>INR Zero Only</v>
      </c>
      <c r="IE62" s="29"/>
      <c r="IF62" s="29"/>
      <c r="IG62" s="29"/>
      <c r="IH62" s="29"/>
      <c r="II62" s="29"/>
    </row>
    <row r="63" spans="1:243" s="28" customFormat="1" ht="34.5" customHeight="1" thickBot="1">
      <c r="A63" s="73">
        <v>16.4</v>
      </c>
      <c r="B63" s="85" t="s">
        <v>168</v>
      </c>
      <c r="C63" s="64" t="s">
        <v>126</v>
      </c>
      <c r="D63" s="82">
        <v>6</v>
      </c>
      <c r="E63" s="57" t="s">
        <v>59</v>
      </c>
      <c r="F63" s="51"/>
      <c r="G63" s="30"/>
      <c r="H63" s="30"/>
      <c r="I63" s="19" t="s">
        <v>37</v>
      </c>
      <c r="J63" s="21">
        <f>IF(I63="Less(-)",-1,1)</f>
        <v>1</v>
      </c>
      <c r="K63" s="22" t="s">
        <v>43</v>
      </c>
      <c r="L63" s="22" t="s">
        <v>7</v>
      </c>
      <c r="M63" s="99"/>
      <c r="N63" s="46"/>
      <c r="O63" s="46"/>
      <c r="P63" s="50"/>
      <c r="Q63" s="46"/>
      <c r="R63" s="46"/>
      <c r="S63" s="47"/>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52"/>
      <c r="AV63" s="48"/>
      <c r="AW63" s="48"/>
      <c r="AX63" s="48"/>
      <c r="AY63" s="48"/>
      <c r="AZ63" s="48"/>
      <c r="BA63" s="116">
        <f>total_amount_ba($B$2,$D$2,D63,F63,J63,K63,M63)</f>
        <v>0</v>
      </c>
      <c r="BB63" s="103">
        <f>BA63+SUM(N63:AZ63)</f>
        <v>0</v>
      </c>
      <c r="BC63" s="128" t="str">
        <f>SpellNumber(L63,BB63)</f>
        <v>INR Zero Only</v>
      </c>
      <c r="IE63" s="29"/>
      <c r="IF63" s="29"/>
      <c r="IG63" s="29"/>
      <c r="IH63" s="29"/>
      <c r="II63" s="29"/>
    </row>
    <row r="64" spans="1:243" s="28" customFormat="1" ht="26.25" customHeight="1" thickBot="1">
      <c r="A64" s="56">
        <v>17</v>
      </c>
      <c r="B64" s="130" t="s">
        <v>165</v>
      </c>
      <c r="C64" s="64" t="s">
        <v>127</v>
      </c>
      <c r="D64" s="82">
        <v>1</v>
      </c>
      <c r="E64" s="57" t="s">
        <v>59</v>
      </c>
      <c r="F64" s="51"/>
      <c r="G64" s="30"/>
      <c r="H64" s="30"/>
      <c r="I64" s="19" t="s">
        <v>37</v>
      </c>
      <c r="J64" s="21">
        <f>IF(I64="Less(-)",-1,1)</f>
        <v>1</v>
      </c>
      <c r="K64" s="22" t="s">
        <v>43</v>
      </c>
      <c r="L64" s="22" t="s">
        <v>7</v>
      </c>
      <c r="M64" s="99"/>
      <c r="N64" s="46"/>
      <c r="O64" s="46"/>
      <c r="P64" s="50"/>
      <c r="Q64" s="46"/>
      <c r="R64" s="46"/>
      <c r="S64" s="47"/>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52"/>
      <c r="AV64" s="48"/>
      <c r="AW64" s="48"/>
      <c r="AX64" s="48"/>
      <c r="AY64" s="48"/>
      <c r="AZ64" s="48"/>
      <c r="BA64" s="103">
        <f>total_amount_ba($B$2,$D$2,D64,F64,J64,K64,M64)</f>
        <v>0</v>
      </c>
      <c r="BB64" s="103">
        <f>BA64+SUM(N64:AZ64)</f>
        <v>0</v>
      </c>
      <c r="BC64" s="128" t="str">
        <f>SpellNumber(L64,BB64)</f>
        <v>INR Zero Only</v>
      </c>
      <c r="IE64" s="29">
        <v>1.02</v>
      </c>
      <c r="IF64" s="29" t="s">
        <v>38</v>
      </c>
      <c r="IG64" s="29" t="s">
        <v>39</v>
      </c>
      <c r="IH64" s="29">
        <v>213</v>
      </c>
      <c r="II64" s="29" t="s">
        <v>36</v>
      </c>
    </row>
    <row r="65" spans="1:243" s="28" customFormat="1" ht="24" customHeight="1">
      <c r="A65" s="56">
        <v>18</v>
      </c>
      <c r="B65" s="86" t="s">
        <v>137</v>
      </c>
      <c r="C65" s="64" t="s">
        <v>128</v>
      </c>
      <c r="D65" s="82"/>
      <c r="E65" s="57"/>
      <c r="F65" s="19"/>
      <c r="G65" s="20"/>
      <c r="H65" s="20"/>
      <c r="I65" s="19"/>
      <c r="J65" s="21"/>
      <c r="K65" s="22"/>
      <c r="L65" s="22"/>
      <c r="M65" s="98"/>
      <c r="N65" s="24"/>
      <c r="O65" s="24"/>
      <c r="P65" s="67"/>
      <c r="Q65" s="24"/>
      <c r="R65" s="24"/>
      <c r="S65" s="25"/>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02"/>
      <c r="BB65" s="107"/>
      <c r="BC65" s="128"/>
      <c r="IE65" s="29">
        <v>1</v>
      </c>
      <c r="IF65" s="29" t="s">
        <v>33</v>
      </c>
      <c r="IG65" s="29" t="s">
        <v>34</v>
      </c>
      <c r="IH65" s="29">
        <v>10</v>
      </c>
      <c r="II65" s="29" t="s">
        <v>35</v>
      </c>
    </row>
    <row r="66" spans="1:243" s="28" customFormat="1" ht="24.75" customHeight="1">
      <c r="A66" s="56">
        <v>18.1</v>
      </c>
      <c r="B66" s="84" t="s">
        <v>138</v>
      </c>
      <c r="C66" s="64" t="s">
        <v>129</v>
      </c>
      <c r="D66" s="82"/>
      <c r="E66" s="57"/>
      <c r="F66" s="19"/>
      <c r="G66" s="20"/>
      <c r="H66" s="20"/>
      <c r="I66" s="19"/>
      <c r="J66" s="21"/>
      <c r="K66" s="22"/>
      <c r="L66" s="22"/>
      <c r="M66" s="98"/>
      <c r="N66" s="24"/>
      <c r="O66" s="24"/>
      <c r="P66" s="67"/>
      <c r="Q66" s="24"/>
      <c r="R66" s="24"/>
      <c r="S66" s="25"/>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02"/>
      <c r="BB66" s="107"/>
      <c r="BC66" s="128"/>
      <c r="IE66" s="29">
        <v>1</v>
      </c>
      <c r="IF66" s="29" t="s">
        <v>33</v>
      </c>
      <c r="IG66" s="29" t="s">
        <v>34</v>
      </c>
      <c r="IH66" s="29">
        <v>10</v>
      </c>
      <c r="II66" s="29" t="s">
        <v>35</v>
      </c>
    </row>
    <row r="67" spans="1:243" s="28" customFormat="1" ht="26.25" customHeight="1">
      <c r="A67" s="73">
        <v>18.11</v>
      </c>
      <c r="B67" s="83" t="s">
        <v>161</v>
      </c>
      <c r="C67" s="64" t="s">
        <v>131</v>
      </c>
      <c r="D67" s="82">
        <v>1</v>
      </c>
      <c r="E67" s="57" t="s">
        <v>59</v>
      </c>
      <c r="F67" s="51"/>
      <c r="G67" s="30"/>
      <c r="H67" s="30"/>
      <c r="I67" s="19" t="s">
        <v>37</v>
      </c>
      <c r="J67" s="21">
        <f aca="true" t="shared" si="8" ref="J67:J74">IF(I67="Less(-)",-1,1)</f>
        <v>1</v>
      </c>
      <c r="K67" s="22" t="s">
        <v>43</v>
      </c>
      <c r="L67" s="22" t="s">
        <v>7</v>
      </c>
      <c r="M67" s="99"/>
      <c r="N67" s="46"/>
      <c r="O67" s="46"/>
      <c r="P67" s="50"/>
      <c r="Q67" s="46"/>
      <c r="R67" s="46"/>
      <c r="S67" s="47"/>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52"/>
      <c r="AV67" s="48"/>
      <c r="AW67" s="48"/>
      <c r="AX67" s="48"/>
      <c r="AY67" s="48"/>
      <c r="AZ67" s="48"/>
      <c r="BA67" s="103">
        <f aca="true" t="shared" si="9" ref="BA67:BA74">total_amount_ba($B$2,$D$2,D67,F67,J67,K67,M67)</f>
        <v>0</v>
      </c>
      <c r="BB67" s="103">
        <f aca="true" t="shared" si="10" ref="BB67:BB74">BA67+SUM(N67:AZ67)</f>
        <v>0</v>
      </c>
      <c r="BC67" s="128" t="str">
        <f aca="true" t="shared" si="11" ref="BC67:BC74">SpellNumber(L67,BB67)</f>
        <v>INR Zero Only</v>
      </c>
      <c r="IE67" s="29">
        <v>1.02</v>
      </c>
      <c r="IF67" s="29" t="s">
        <v>38</v>
      </c>
      <c r="IG67" s="29" t="s">
        <v>39</v>
      </c>
      <c r="IH67" s="29">
        <v>213</v>
      </c>
      <c r="II67" s="29" t="s">
        <v>36</v>
      </c>
    </row>
    <row r="68" spans="1:243" s="28" customFormat="1" ht="26.25" customHeight="1">
      <c r="A68" s="73">
        <v>18.12</v>
      </c>
      <c r="B68" s="83" t="s">
        <v>162</v>
      </c>
      <c r="C68" s="64" t="s">
        <v>132</v>
      </c>
      <c r="D68" s="82">
        <v>6</v>
      </c>
      <c r="E68" s="57" t="s">
        <v>59</v>
      </c>
      <c r="F68" s="51"/>
      <c r="G68" s="30"/>
      <c r="H68" s="30"/>
      <c r="I68" s="19" t="s">
        <v>37</v>
      </c>
      <c r="J68" s="21">
        <f t="shared" si="8"/>
        <v>1</v>
      </c>
      <c r="K68" s="22" t="s">
        <v>43</v>
      </c>
      <c r="L68" s="22" t="s">
        <v>7</v>
      </c>
      <c r="M68" s="99"/>
      <c r="N68" s="46"/>
      <c r="O68" s="46"/>
      <c r="P68" s="50"/>
      <c r="Q68" s="46"/>
      <c r="R68" s="46"/>
      <c r="S68" s="47"/>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52"/>
      <c r="AV68" s="48"/>
      <c r="AW68" s="48"/>
      <c r="AX68" s="48"/>
      <c r="AY68" s="48"/>
      <c r="AZ68" s="48"/>
      <c r="BA68" s="103">
        <f t="shared" si="9"/>
        <v>0</v>
      </c>
      <c r="BB68" s="103">
        <f t="shared" si="10"/>
        <v>0</v>
      </c>
      <c r="BC68" s="128" t="str">
        <f t="shared" si="11"/>
        <v>INR Zero Only</v>
      </c>
      <c r="IE68" s="29">
        <v>1.02</v>
      </c>
      <c r="IF68" s="29" t="s">
        <v>38</v>
      </c>
      <c r="IG68" s="29" t="s">
        <v>39</v>
      </c>
      <c r="IH68" s="29">
        <v>213</v>
      </c>
      <c r="II68" s="29" t="s">
        <v>36</v>
      </c>
    </row>
    <row r="69" spans="1:243" s="28" customFormat="1" ht="26.25" customHeight="1">
      <c r="A69" s="73">
        <v>18.13</v>
      </c>
      <c r="B69" s="83" t="s">
        <v>163</v>
      </c>
      <c r="C69" s="64" t="s">
        <v>133</v>
      </c>
      <c r="D69" s="82">
        <v>6</v>
      </c>
      <c r="E69" s="57" t="s">
        <v>59</v>
      </c>
      <c r="F69" s="51"/>
      <c r="G69" s="30"/>
      <c r="H69" s="30"/>
      <c r="I69" s="19" t="s">
        <v>37</v>
      </c>
      <c r="J69" s="21">
        <f t="shared" si="8"/>
        <v>1</v>
      </c>
      <c r="K69" s="22" t="s">
        <v>43</v>
      </c>
      <c r="L69" s="22" t="s">
        <v>7</v>
      </c>
      <c r="M69" s="99"/>
      <c r="N69" s="46"/>
      <c r="O69" s="46"/>
      <c r="P69" s="50"/>
      <c r="Q69" s="46"/>
      <c r="R69" s="46"/>
      <c r="S69" s="47"/>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52"/>
      <c r="AV69" s="48"/>
      <c r="AW69" s="48"/>
      <c r="AX69" s="48"/>
      <c r="AY69" s="48"/>
      <c r="AZ69" s="48"/>
      <c r="BA69" s="103">
        <f t="shared" si="9"/>
        <v>0</v>
      </c>
      <c r="BB69" s="103">
        <f t="shared" si="10"/>
        <v>0</v>
      </c>
      <c r="BC69" s="128" t="str">
        <f t="shared" si="11"/>
        <v>INR Zero Only</v>
      </c>
      <c r="IE69" s="29">
        <v>1.02</v>
      </c>
      <c r="IF69" s="29" t="s">
        <v>38</v>
      </c>
      <c r="IG69" s="29" t="s">
        <v>39</v>
      </c>
      <c r="IH69" s="29">
        <v>213</v>
      </c>
      <c r="II69" s="29" t="s">
        <v>36</v>
      </c>
    </row>
    <row r="70" spans="1:243" s="28" customFormat="1" ht="26.25" customHeight="1">
      <c r="A70" s="73">
        <v>18.14</v>
      </c>
      <c r="B70" s="83" t="s">
        <v>237</v>
      </c>
      <c r="C70" s="64" t="s">
        <v>134</v>
      </c>
      <c r="D70" s="82">
        <v>1</v>
      </c>
      <c r="E70" s="57" t="s">
        <v>59</v>
      </c>
      <c r="F70" s="51"/>
      <c r="G70" s="30"/>
      <c r="H70" s="30"/>
      <c r="I70" s="19" t="s">
        <v>37</v>
      </c>
      <c r="J70" s="21">
        <f t="shared" si="8"/>
        <v>1</v>
      </c>
      <c r="K70" s="22" t="s">
        <v>43</v>
      </c>
      <c r="L70" s="22" t="s">
        <v>7</v>
      </c>
      <c r="M70" s="99"/>
      <c r="N70" s="46"/>
      <c r="O70" s="46"/>
      <c r="P70" s="50"/>
      <c r="Q70" s="46"/>
      <c r="R70" s="46"/>
      <c r="S70" s="47"/>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52"/>
      <c r="AV70" s="48"/>
      <c r="AW70" s="48"/>
      <c r="AX70" s="48"/>
      <c r="AY70" s="48"/>
      <c r="AZ70" s="48"/>
      <c r="BA70" s="103">
        <f t="shared" si="9"/>
        <v>0</v>
      </c>
      <c r="BB70" s="103">
        <f t="shared" si="10"/>
        <v>0</v>
      </c>
      <c r="BC70" s="128" t="str">
        <f t="shared" si="11"/>
        <v>INR Zero Only</v>
      </c>
      <c r="IE70" s="29">
        <v>1.02</v>
      </c>
      <c r="IF70" s="29" t="s">
        <v>38</v>
      </c>
      <c r="IG70" s="29" t="s">
        <v>39</v>
      </c>
      <c r="IH70" s="29">
        <v>213</v>
      </c>
      <c r="II70" s="29" t="s">
        <v>36</v>
      </c>
    </row>
    <row r="71" spans="1:243" s="28" customFormat="1" ht="26.25" customHeight="1">
      <c r="A71" s="73">
        <v>18.15</v>
      </c>
      <c r="B71" s="83" t="s">
        <v>238</v>
      </c>
      <c r="C71" s="64" t="s">
        <v>135</v>
      </c>
      <c r="D71" s="82">
        <v>1</v>
      </c>
      <c r="E71" s="57" t="s">
        <v>59</v>
      </c>
      <c r="F71" s="51"/>
      <c r="G71" s="30"/>
      <c r="H71" s="30"/>
      <c r="I71" s="19" t="s">
        <v>37</v>
      </c>
      <c r="J71" s="21">
        <f t="shared" si="8"/>
        <v>1</v>
      </c>
      <c r="K71" s="22" t="s">
        <v>43</v>
      </c>
      <c r="L71" s="22" t="s">
        <v>7</v>
      </c>
      <c r="M71" s="99"/>
      <c r="N71" s="46"/>
      <c r="O71" s="46"/>
      <c r="P71" s="50"/>
      <c r="Q71" s="46"/>
      <c r="R71" s="46"/>
      <c r="S71" s="47"/>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52"/>
      <c r="AV71" s="48"/>
      <c r="AW71" s="48"/>
      <c r="AX71" s="48"/>
      <c r="AY71" s="48"/>
      <c r="AZ71" s="48"/>
      <c r="BA71" s="103">
        <f t="shared" si="9"/>
        <v>0</v>
      </c>
      <c r="BB71" s="103">
        <f t="shared" si="10"/>
        <v>0</v>
      </c>
      <c r="BC71" s="128" t="str">
        <f t="shared" si="11"/>
        <v>INR Zero Only</v>
      </c>
      <c r="IE71" s="29">
        <v>1.02</v>
      </c>
      <c r="IF71" s="29" t="s">
        <v>38</v>
      </c>
      <c r="IG71" s="29" t="s">
        <v>39</v>
      </c>
      <c r="IH71" s="29">
        <v>213</v>
      </c>
      <c r="II71" s="29" t="s">
        <v>36</v>
      </c>
    </row>
    <row r="72" spans="1:243" s="28" customFormat="1" ht="26.25" customHeight="1">
      <c r="A72" s="73">
        <v>18.16</v>
      </c>
      <c r="B72" s="83" t="s">
        <v>239</v>
      </c>
      <c r="C72" s="64" t="s">
        <v>136</v>
      </c>
      <c r="D72" s="82">
        <v>1</v>
      </c>
      <c r="E72" s="57" t="s">
        <v>59</v>
      </c>
      <c r="F72" s="51"/>
      <c r="G72" s="30"/>
      <c r="H72" s="30"/>
      <c r="I72" s="19" t="s">
        <v>37</v>
      </c>
      <c r="J72" s="21">
        <f t="shared" si="8"/>
        <v>1</v>
      </c>
      <c r="K72" s="22" t="s">
        <v>43</v>
      </c>
      <c r="L72" s="22" t="s">
        <v>7</v>
      </c>
      <c r="M72" s="99"/>
      <c r="N72" s="46"/>
      <c r="O72" s="46"/>
      <c r="P72" s="50"/>
      <c r="Q72" s="46"/>
      <c r="R72" s="46"/>
      <c r="S72" s="47"/>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52"/>
      <c r="AV72" s="48"/>
      <c r="AW72" s="48"/>
      <c r="AX72" s="48"/>
      <c r="AY72" s="48"/>
      <c r="AZ72" s="48"/>
      <c r="BA72" s="103">
        <f t="shared" si="9"/>
        <v>0</v>
      </c>
      <c r="BB72" s="103">
        <f t="shared" si="10"/>
        <v>0</v>
      </c>
      <c r="BC72" s="128" t="str">
        <f t="shared" si="11"/>
        <v>INR Zero Only</v>
      </c>
      <c r="IE72" s="29">
        <v>1.02</v>
      </c>
      <c r="IF72" s="29" t="s">
        <v>38</v>
      </c>
      <c r="IG72" s="29" t="s">
        <v>39</v>
      </c>
      <c r="IH72" s="29">
        <v>213</v>
      </c>
      <c r="II72" s="29" t="s">
        <v>36</v>
      </c>
    </row>
    <row r="73" spans="1:243" s="28" customFormat="1" ht="26.25" customHeight="1">
      <c r="A73" s="73">
        <v>18.17</v>
      </c>
      <c r="B73" s="83" t="s">
        <v>240</v>
      </c>
      <c r="C73" s="64" t="s">
        <v>139</v>
      </c>
      <c r="D73" s="82">
        <v>1</v>
      </c>
      <c r="E73" s="57" t="s">
        <v>59</v>
      </c>
      <c r="F73" s="51"/>
      <c r="G73" s="30"/>
      <c r="H73" s="30"/>
      <c r="I73" s="19" t="s">
        <v>37</v>
      </c>
      <c r="J73" s="21">
        <f t="shared" si="8"/>
        <v>1</v>
      </c>
      <c r="K73" s="22" t="s">
        <v>43</v>
      </c>
      <c r="L73" s="22" t="s">
        <v>7</v>
      </c>
      <c r="M73" s="99"/>
      <c r="N73" s="46"/>
      <c r="O73" s="46"/>
      <c r="P73" s="50"/>
      <c r="Q73" s="46"/>
      <c r="R73" s="46"/>
      <c r="S73" s="47"/>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52"/>
      <c r="AV73" s="48"/>
      <c r="AW73" s="48"/>
      <c r="AX73" s="48"/>
      <c r="AY73" s="48"/>
      <c r="AZ73" s="48"/>
      <c r="BA73" s="103">
        <f t="shared" si="9"/>
        <v>0</v>
      </c>
      <c r="BB73" s="103">
        <f t="shared" si="10"/>
        <v>0</v>
      </c>
      <c r="BC73" s="128" t="str">
        <f t="shared" si="11"/>
        <v>INR Zero Only</v>
      </c>
      <c r="IE73" s="29">
        <v>1.02</v>
      </c>
      <c r="IF73" s="29" t="s">
        <v>38</v>
      </c>
      <c r="IG73" s="29" t="s">
        <v>39</v>
      </c>
      <c r="IH73" s="29">
        <v>213</v>
      </c>
      <c r="II73" s="29" t="s">
        <v>36</v>
      </c>
    </row>
    <row r="74" spans="1:243" s="28" customFormat="1" ht="26.25" customHeight="1">
      <c r="A74" s="73">
        <v>18.18</v>
      </c>
      <c r="B74" s="83" t="s">
        <v>195</v>
      </c>
      <c r="C74" s="64" t="s">
        <v>187</v>
      </c>
      <c r="D74" s="82">
        <v>1</v>
      </c>
      <c r="E74" s="57" t="s">
        <v>59</v>
      </c>
      <c r="F74" s="51"/>
      <c r="G74" s="30"/>
      <c r="H74" s="30"/>
      <c r="I74" s="19" t="s">
        <v>37</v>
      </c>
      <c r="J74" s="21">
        <f t="shared" si="8"/>
        <v>1</v>
      </c>
      <c r="K74" s="22" t="s">
        <v>43</v>
      </c>
      <c r="L74" s="22" t="s">
        <v>7</v>
      </c>
      <c r="M74" s="99"/>
      <c r="N74" s="46"/>
      <c r="O74" s="46"/>
      <c r="P74" s="50"/>
      <c r="Q74" s="46"/>
      <c r="R74" s="46"/>
      <c r="S74" s="47"/>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52"/>
      <c r="AV74" s="48"/>
      <c r="AW74" s="48"/>
      <c r="AX74" s="48"/>
      <c r="AY74" s="48"/>
      <c r="AZ74" s="48"/>
      <c r="BA74" s="103">
        <f t="shared" si="9"/>
        <v>0</v>
      </c>
      <c r="BB74" s="103">
        <f t="shared" si="10"/>
        <v>0</v>
      </c>
      <c r="BC74" s="128" t="str">
        <f t="shared" si="11"/>
        <v>INR Zero Only</v>
      </c>
      <c r="IE74" s="29">
        <v>1.02</v>
      </c>
      <c r="IF74" s="29" t="s">
        <v>38</v>
      </c>
      <c r="IG74" s="29" t="s">
        <v>39</v>
      </c>
      <c r="IH74" s="29">
        <v>213</v>
      </c>
      <c r="II74" s="29" t="s">
        <v>36</v>
      </c>
    </row>
    <row r="75" spans="1:243" s="28" customFormat="1" ht="27.75" customHeight="1">
      <c r="A75" s="56">
        <v>18.2</v>
      </c>
      <c r="B75" s="84" t="s">
        <v>140</v>
      </c>
      <c r="C75" s="64" t="s">
        <v>188</v>
      </c>
      <c r="D75" s="82"/>
      <c r="E75" s="57"/>
      <c r="F75" s="19"/>
      <c r="G75" s="20"/>
      <c r="H75" s="20"/>
      <c r="I75" s="19"/>
      <c r="J75" s="21"/>
      <c r="K75" s="22"/>
      <c r="L75" s="22"/>
      <c r="M75" s="98"/>
      <c r="N75" s="24"/>
      <c r="O75" s="24"/>
      <c r="P75" s="67"/>
      <c r="Q75" s="24"/>
      <c r="R75" s="24"/>
      <c r="S75" s="25"/>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02"/>
      <c r="BB75" s="107"/>
      <c r="BC75" s="128"/>
      <c r="IE75" s="29">
        <v>1</v>
      </c>
      <c r="IF75" s="29" t="s">
        <v>33</v>
      </c>
      <c r="IG75" s="29" t="s">
        <v>34</v>
      </c>
      <c r="IH75" s="29">
        <v>10</v>
      </c>
      <c r="II75" s="29" t="s">
        <v>35</v>
      </c>
    </row>
    <row r="76" spans="1:243" s="28" customFormat="1" ht="26.25" customHeight="1">
      <c r="A76" s="73">
        <v>18.21</v>
      </c>
      <c r="B76" s="85" t="s">
        <v>159</v>
      </c>
      <c r="C76" s="64" t="s">
        <v>189</v>
      </c>
      <c r="D76" s="82">
        <v>1</v>
      </c>
      <c r="E76" s="57" t="s">
        <v>59</v>
      </c>
      <c r="F76" s="51"/>
      <c r="G76" s="30"/>
      <c r="H76" s="30"/>
      <c r="I76" s="19" t="s">
        <v>37</v>
      </c>
      <c r="J76" s="21">
        <f aca="true" t="shared" si="12" ref="J76:J85">IF(I76="Less(-)",-1,1)</f>
        <v>1</v>
      </c>
      <c r="K76" s="22" t="s">
        <v>43</v>
      </c>
      <c r="L76" s="22" t="s">
        <v>7</v>
      </c>
      <c r="M76" s="99"/>
      <c r="N76" s="46"/>
      <c r="O76" s="46"/>
      <c r="P76" s="50"/>
      <c r="Q76" s="46"/>
      <c r="R76" s="46"/>
      <c r="S76" s="47"/>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52"/>
      <c r="AV76" s="48"/>
      <c r="AW76" s="48"/>
      <c r="AX76" s="48"/>
      <c r="AY76" s="48"/>
      <c r="AZ76" s="48"/>
      <c r="BA76" s="103">
        <f aca="true" t="shared" si="13" ref="BA76:BA85">total_amount_ba($B$2,$D$2,D76,F76,J76,K76,M76)</f>
        <v>0</v>
      </c>
      <c r="BB76" s="103">
        <f aca="true" t="shared" si="14" ref="BB76:BB85">BA76+SUM(N76:AZ76)</f>
        <v>0</v>
      </c>
      <c r="BC76" s="128" t="str">
        <f aca="true" t="shared" si="15" ref="BC76:BC85">SpellNumber(L76,BB76)</f>
        <v>INR Zero Only</v>
      </c>
      <c r="IE76" s="29">
        <v>1.02</v>
      </c>
      <c r="IF76" s="29" t="s">
        <v>38</v>
      </c>
      <c r="IG76" s="29" t="s">
        <v>39</v>
      </c>
      <c r="IH76" s="29">
        <v>213</v>
      </c>
      <c r="II76" s="29" t="s">
        <v>36</v>
      </c>
    </row>
    <row r="77" spans="1:243" s="28" customFormat="1" ht="26.25" customHeight="1">
      <c r="A77" s="73">
        <v>18.22</v>
      </c>
      <c r="B77" s="85" t="s">
        <v>160</v>
      </c>
      <c r="C77" s="64" t="s">
        <v>203</v>
      </c>
      <c r="D77" s="82">
        <v>1</v>
      </c>
      <c r="E77" s="57" t="s">
        <v>59</v>
      </c>
      <c r="F77" s="51"/>
      <c r="G77" s="30"/>
      <c r="H77" s="30"/>
      <c r="I77" s="19" t="s">
        <v>37</v>
      </c>
      <c r="J77" s="21">
        <f t="shared" si="12"/>
        <v>1</v>
      </c>
      <c r="K77" s="22" t="s">
        <v>43</v>
      </c>
      <c r="L77" s="22" t="s">
        <v>7</v>
      </c>
      <c r="M77" s="99"/>
      <c r="N77" s="46"/>
      <c r="O77" s="46"/>
      <c r="P77" s="50"/>
      <c r="Q77" s="46"/>
      <c r="R77" s="46"/>
      <c r="S77" s="47"/>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52"/>
      <c r="AV77" s="48"/>
      <c r="AW77" s="48"/>
      <c r="AX77" s="48"/>
      <c r="AY77" s="48"/>
      <c r="AZ77" s="48"/>
      <c r="BA77" s="103">
        <f t="shared" si="13"/>
        <v>0</v>
      </c>
      <c r="BB77" s="103">
        <f t="shared" si="14"/>
        <v>0</v>
      </c>
      <c r="BC77" s="128" t="str">
        <f t="shared" si="15"/>
        <v>INR Zero Only</v>
      </c>
      <c r="IE77" s="29">
        <v>1.02</v>
      </c>
      <c r="IF77" s="29" t="s">
        <v>38</v>
      </c>
      <c r="IG77" s="29" t="s">
        <v>39</v>
      </c>
      <c r="IH77" s="29">
        <v>213</v>
      </c>
      <c r="II77" s="29" t="s">
        <v>36</v>
      </c>
    </row>
    <row r="78" spans="1:243" s="28" customFormat="1" ht="26.25" customHeight="1">
      <c r="A78" s="73">
        <v>18.23</v>
      </c>
      <c r="B78" s="85" t="s">
        <v>318</v>
      </c>
      <c r="C78" s="64" t="s">
        <v>204</v>
      </c>
      <c r="D78" s="82">
        <v>1</v>
      </c>
      <c r="E78" s="57" t="s">
        <v>59</v>
      </c>
      <c r="F78" s="51"/>
      <c r="G78" s="30"/>
      <c r="H78" s="30"/>
      <c r="I78" s="19" t="s">
        <v>37</v>
      </c>
      <c r="J78" s="21">
        <f t="shared" si="12"/>
        <v>1</v>
      </c>
      <c r="K78" s="22" t="s">
        <v>43</v>
      </c>
      <c r="L78" s="22" t="s">
        <v>7</v>
      </c>
      <c r="M78" s="99"/>
      <c r="N78" s="46"/>
      <c r="O78" s="46"/>
      <c r="P78" s="50"/>
      <c r="Q78" s="46"/>
      <c r="R78" s="46"/>
      <c r="S78" s="47"/>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52"/>
      <c r="AV78" s="48"/>
      <c r="AW78" s="48"/>
      <c r="AX78" s="48"/>
      <c r="AY78" s="48"/>
      <c r="AZ78" s="48"/>
      <c r="BA78" s="103">
        <f t="shared" si="13"/>
        <v>0</v>
      </c>
      <c r="BB78" s="103">
        <f t="shared" si="14"/>
        <v>0</v>
      </c>
      <c r="BC78" s="128" t="str">
        <f t="shared" si="15"/>
        <v>INR Zero Only</v>
      </c>
      <c r="IE78" s="29">
        <v>1.02</v>
      </c>
      <c r="IF78" s="29" t="s">
        <v>38</v>
      </c>
      <c r="IG78" s="29" t="s">
        <v>39</v>
      </c>
      <c r="IH78" s="29">
        <v>213</v>
      </c>
      <c r="II78" s="29" t="s">
        <v>36</v>
      </c>
    </row>
    <row r="79" spans="1:243" s="28" customFormat="1" ht="26.25" customHeight="1">
      <c r="A79" s="73">
        <v>18.24</v>
      </c>
      <c r="B79" s="85" t="s">
        <v>172</v>
      </c>
      <c r="C79" s="64" t="s">
        <v>205</v>
      </c>
      <c r="D79" s="82">
        <v>1</v>
      </c>
      <c r="E79" s="57" t="s">
        <v>59</v>
      </c>
      <c r="F79" s="51"/>
      <c r="G79" s="30"/>
      <c r="H79" s="30"/>
      <c r="I79" s="19" t="s">
        <v>37</v>
      </c>
      <c r="J79" s="21">
        <f t="shared" si="12"/>
        <v>1</v>
      </c>
      <c r="K79" s="22" t="s">
        <v>43</v>
      </c>
      <c r="L79" s="22" t="s">
        <v>7</v>
      </c>
      <c r="M79" s="99"/>
      <c r="N79" s="46"/>
      <c r="O79" s="46"/>
      <c r="P79" s="50"/>
      <c r="Q79" s="46"/>
      <c r="R79" s="46"/>
      <c r="S79" s="47"/>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52"/>
      <c r="AV79" s="48"/>
      <c r="AW79" s="48"/>
      <c r="AX79" s="48"/>
      <c r="AY79" s="48"/>
      <c r="AZ79" s="48"/>
      <c r="BA79" s="103">
        <f t="shared" si="13"/>
        <v>0</v>
      </c>
      <c r="BB79" s="103">
        <f t="shared" si="14"/>
        <v>0</v>
      </c>
      <c r="BC79" s="128" t="str">
        <f t="shared" si="15"/>
        <v>INR Zero Only</v>
      </c>
      <c r="IE79" s="29">
        <v>1.02</v>
      </c>
      <c r="IF79" s="29" t="s">
        <v>38</v>
      </c>
      <c r="IG79" s="29" t="s">
        <v>39</v>
      </c>
      <c r="IH79" s="29">
        <v>213</v>
      </c>
      <c r="II79" s="29" t="s">
        <v>36</v>
      </c>
    </row>
    <row r="80" spans="1:243" s="28" customFormat="1" ht="26.25" customHeight="1">
      <c r="A80" s="73">
        <v>18.25</v>
      </c>
      <c r="B80" s="83" t="s">
        <v>169</v>
      </c>
      <c r="C80" s="64" t="s">
        <v>206</v>
      </c>
      <c r="D80" s="82">
        <v>1</v>
      </c>
      <c r="E80" s="57" t="s">
        <v>59</v>
      </c>
      <c r="F80" s="51"/>
      <c r="G80" s="30"/>
      <c r="H80" s="30"/>
      <c r="I80" s="19" t="s">
        <v>37</v>
      </c>
      <c r="J80" s="21">
        <f t="shared" si="12"/>
        <v>1</v>
      </c>
      <c r="K80" s="22" t="s">
        <v>43</v>
      </c>
      <c r="L80" s="22" t="s">
        <v>7</v>
      </c>
      <c r="M80" s="99"/>
      <c r="N80" s="46"/>
      <c r="O80" s="46"/>
      <c r="P80" s="50"/>
      <c r="Q80" s="46"/>
      <c r="R80" s="46"/>
      <c r="S80" s="47"/>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52"/>
      <c r="AV80" s="48"/>
      <c r="AW80" s="48"/>
      <c r="AX80" s="48"/>
      <c r="AY80" s="48"/>
      <c r="AZ80" s="48"/>
      <c r="BA80" s="103">
        <f t="shared" si="13"/>
        <v>0</v>
      </c>
      <c r="BB80" s="103">
        <f t="shared" si="14"/>
        <v>0</v>
      </c>
      <c r="BC80" s="128" t="str">
        <f t="shared" si="15"/>
        <v>INR Zero Only</v>
      </c>
      <c r="IE80" s="29">
        <v>1.02</v>
      </c>
      <c r="IF80" s="29" t="s">
        <v>38</v>
      </c>
      <c r="IG80" s="29" t="s">
        <v>39</v>
      </c>
      <c r="IH80" s="29">
        <v>213</v>
      </c>
      <c r="II80" s="29" t="s">
        <v>36</v>
      </c>
    </row>
    <row r="81" spans="1:243" s="28" customFormat="1" ht="26.25" customHeight="1">
      <c r="A81" s="131">
        <v>18.3</v>
      </c>
      <c r="B81" s="84" t="s">
        <v>91</v>
      </c>
      <c r="C81" s="64" t="s">
        <v>207</v>
      </c>
      <c r="D81" s="82">
        <v>1</v>
      </c>
      <c r="E81" s="57" t="s">
        <v>59</v>
      </c>
      <c r="F81" s="51"/>
      <c r="G81" s="30"/>
      <c r="H81" s="30"/>
      <c r="I81" s="19" t="s">
        <v>37</v>
      </c>
      <c r="J81" s="21">
        <f t="shared" si="12"/>
        <v>1</v>
      </c>
      <c r="K81" s="22" t="s">
        <v>43</v>
      </c>
      <c r="L81" s="22" t="s">
        <v>7</v>
      </c>
      <c r="M81" s="99"/>
      <c r="N81" s="46"/>
      <c r="O81" s="46"/>
      <c r="P81" s="50"/>
      <c r="Q81" s="46"/>
      <c r="R81" s="46"/>
      <c r="S81" s="47"/>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52"/>
      <c r="AV81" s="48"/>
      <c r="AW81" s="48"/>
      <c r="AX81" s="48"/>
      <c r="AY81" s="48"/>
      <c r="AZ81" s="48"/>
      <c r="BA81" s="103">
        <f t="shared" si="13"/>
        <v>0</v>
      </c>
      <c r="BB81" s="103">
        <f t="shared" si="14"/>
        <v>0</v>
      </c>
      <c r="BC81" s="128" t="str">
        <f t="shared" si="15"/>
        <v>INR Zero Only</v>
      </c>
      <c r="IE81" s="29">
        <v>1.02</v>
      </c>
      <c r="IF81" s="29" t="s">
        <v>38</v>
      </c>
      <c r="IG81" s="29" t="s">
        <v>39</v>
      </c>
      <c r="IH81" s="29">
        <v>213</v>
      </c>
      <c r="II81" s="29" t="s">
        <v>36</v>
      </c>
    </row>
    <row r="82" spans="1:243" s="28" customFormat="1" ht="26.25" customHeight="1">
      <c r="A82" s="131">
        <v>18.4</v>
      </c>
      <c r="B82" s="84" t="s">
        <v>241</v>
      </c>
      <c r="C82" s="64" t="s">
        <v>208</v>
      </c>
      <c r="D82" s="82">
        <v>1</v>
      </c>
      <c r="E82" s="57" t="s">
        <v>59</v>
      </c>
      <c r="F82" s="51"/>
      <c r="G82" s="30"/>
      <c r="H82" s="30"/>
      <c r="I82" s="19" t="s">
        <v>37</v>
      </c>
      <c r="J82" s="21">
        <f t="shared" si="12"/>
        <v>1</v>
      </c>
      <c r="K82" s="22" t="s">
        <v>43</v>
      </c>
      <c r="L82" s="22" t="s">
        <v>7</v>
      </c>
      <c r="M82" s="99"/>
      <c r="N82" s="46"/>
      <c r="O82" s="46"/>
      <c r="P82" s="50"/>
      <c r="Q82" s="46"/>
      <c r="R82" s="46"/>
      <c r="S82" s="47"/>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52"/>
      <c r="AV82" s="48"/>
      <c r="AW82" s="48"/>
      <c r="AX82" s="48"/>
      <c r="AY82" s="48"/>
      <c r="AZ82" s="48"/>
      <c r="BA82" s="103">
        <f t="shared" si="13"/>
        <v>0</v>
      </c>
      <c r="BB82" s="103">
        <f t="shared" si="14"/>
        <v>0</v>
      </c>
      <c r="BC82" s="128" t="str">
        <f t="shared" si="15"/>
        <v>INR Zero Only</v>
      </c>
      <c r="IE82" s="29">
        <v>1.02</v>
      </c>
      <c r="IF82" s="29" t="s">
        <v>38</v>
      </c>
      <c r="IG82" s="29" t="s">
        <v>39</v>
      </c>
      <c r="IH82" s="29">
        <v>213</v>
      </c>
      <c r="II82" s="29" t="s">
        <v>36</v>
      </c>
    </row>
    <row r="83" spans="1:243" s="28" customFormat="1" ht="26.25" customHeight="1">
      <c r="A83" s="131">
        <v>18.5</v>
      </c>
      <c r="B83" s="86" t="s">
        <v>196</v>
      </c>
      <c r="C83" s="64" t="s">
        <v>209</v>
      </c>
      <c r="D83" s="82">
        <v>12</v>
      </c>
      <c r="E83" s="57" t="s">
        <v>48</v>
      </c>
      <c r="F83" s="51"/>
      <c r="G83" s="30"/>
      <c r="H83" s="30"/>
      <c r="I83" s="19" t="s">
        <v>37</v>
      </c>
      <c r="J83" s="21">
        <f t="shared" si="12"/>
        <v>1</v>
      </c>
      <c r="K83" s="22" t="s">
        <v>43</v>
      </c>
      <c r="L83" s="22" t="s">
        <v>7</v>
      </c>
      <c r="M83" s="99"/>
      <c r="N83" s="46"/>
      <c r="O83" s="46"/>
      <c r="P83" s="50"/>
      <c r="Q83" s="46"/>
      <c r="R83" s="46"/>
      <c r="S83" s="47"/>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52"/>
      <c r="AV83" s="48"/>
      <c r="AW83" s="48"/>
      <c r="AX83" s="48"/>
      <c r="AY83" s="48"/>
      <c r="AZ83" s="48"/>
      <c r="BA83" s="103">
        <f t="shared" si="13"/>
        <v>0</v>
      </c>
      <c r="BB83" s="103">
        <f t="shared" si="14"/>
        <v>0</v>
      </c>
      <c r="BC83" s="128" t="str">
        <f t="shared" si="15"/>
        <v>INR Zero Only</v>
      </c>
      <c r="IE83" s="29">
        <v>1.02</v>
      </c>
      <c r="IF83" s="29" t="s">
        <v>38</v>
      </c>
      <c r="IG83" s="29" t="s">
        <v>39</v>
      </c>
      <c r="IH83" s="29">
        <v>213</v>
      </c>
      <c r="II83" s="29" t="s">
        <v>36</v>
      </c>
    </row>
    <row r="84" spans="1:243" s="28" customFormat="1" ht="26.25" customHeight="1">
      <c r="A84" s="131">
        <v>18.6</v>
      </c>
      <c r="B84" s="86" t="s">
        <v>197</v>
      </c>
      <c r="C84" s="64" t="s">
        <v>210</v>
      </c>
      <c r="D84" s="82">
        <v>3</v>
      </c>
      <c r="E84" s="57" t="s">
        <v>59</v>
      </c>
      <c r="F84" s="51"/>
      <c r="G84" s="30"/>
      <c r="H84" s="30"/>
      <c r="I84" s="19" t="s">
        <v>37</v>
      </c>
      <c r="J84" s="21">
        <f t="shared" si="12"/>
        <v>1</v>
      </c>
      <c r="K84" s="22" t="s">
        <v>43</v>
      </c>
      <c r="L84" s="22" t="s">
        <v>7</v>
      </c>
      <c r="M84" s="99"/>
      <c r="N84" s="46"/>
      <c r="O84" s="46"/>
      <c r="P84" s="50"/>
      <c r="Q84" s="46"/>
      <c r="R84" s="46"/>
      <c r="S84" s="47"/>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52"/>
      <c r="AV84" s="48"/>
      <c r="AW84" s="48"/>
      <c r="AX84" s="48"/>
      <c r="AY84" s="48"/>
      <c r="AZ84" s="48"/>
      <c r="BA84" s="103">
        <f t="shared" si="13"/>
        <v>0</v>
      </c>
      <c r="BB84" s="103">
        <f t="shared" si="14"/>
        <v>0</v>
      </c>
      <c r="BC84" s="128" t="str">
        <f t="shared" si="15"/>
        <v>INR Zero Only</v>
      </c>
      <c r="IE84" s="29">
        <v>1.02</v>
      </c>
      <c r="IF84" s="29" t="s">
        <v>38</v>
      </c>
      <c r="IG84" s="29" t="s">
        <v>39</v>
      </c>
      <c r="IH84" s="29">
        <v>213</v>
      </c>
      <c r="II84" s="29" t="s">
        <v>36</v>
      </c>
    </row>
    <row r="85" spans="1:243" s="28" customFormat="1" ht="26.25" customHeight="1">
      <c r="A85" s="131">
        <v>18.7</v>
      </c>
      <c r="B85" s="86" t="s">
        <v>198</v>
      </c>
      <c r="C85" s="64" t="s">
        <v>211</v>
      </c>
      <c r="D85" s="82">
        <v>6</v>
      </c>
      <c r="E85" s="57" t="s">
        <v>59</v>
      </c>
      <c r="F85" s="51"/>
      <c r="G85" s="30"/>
      <c r="H85" s="30"/>
      <c r="I85" s="19" t="s">
        <v>37</v>
      </c>
      <c r="J85" s="21">
        <f t="shared" si="12"/>
        <v>1</v>
      </c>
      <c r="K85" s="22" t="s">
        <v>43</v>
      </c>
      <c r="L85" s="22" t="s">
        <v>7</v>
      </c>
      <c r="M85" s="99"/>
      <c r="N85" s="46"/>
      <c r="O85" s="46"/>
      <c r="P85" s="50"/>
      <c r="Q85" s="46"/>
      <c r="R85" s="46"/>
      <c r="S85" s="47"/>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52"/>
      <c r="AV85" s="48"/>
      <c r="AW85" s="48"/>
      <c r="AX85" s="48"/>
      <c r="AY85" s="48"/>
      <c r="AZ85" s="48"/>
      <c r="BA85" s="103">
        <f t="shared" si="13"/>
        <v>0</v>
      </c>
      <c r="BB85" s="103">
        <f t="shared" si="14"/>
        <v>0</v>
      </c>
      <c r="BC85" s="128" t="str">
        <f t="shared" si="15"/>
        <v>INR Zero Only</v>
      </c>
      <c r="IE85" s="29">
        <v>1.02</v>
      </c>
      <c r="IF85" s="29" t="s">
        <v>38</v>
      </c>
      <c r="IG85" s="29" t="s">
        <v>39</v>
      </c>
      <c r="IH85" s="29">
        <v>213</v>
      </c>
      <c r="II85" s="29" t="s">
        <v>36</v>
      </c>
    </row>
    <row r="86" spans="1:243" s="28" customFormat="1" ht="26.25" customHeight="1">
      <c r="A86" s="131">
        <v>18.8</v>
      </c>
      <c r="B86" s="141" t="s">
        <v>243</v>
      </c>
      <c r="C86" s="64" t="s">
        <v>212</v>
      </c>
      <c r="D86" s="82">
        <v>3</v>
      </c>
      <c r="E86" s="57" t="s">
        <v>59</v>
      </c>
      <c r="F86" s="51"/>
      <c r="G86" s="30"/>
      <c r="H86" s="30"/>
      <c r="I86" s="19" t="s">
        <v>37</v>
      </c>
      <c r="J86" s="21">
        <f>IF(I86="Less(-)",-1,1)</f>
        <v>1</v>
      </c>
      <c r="K86" s="22" t="s">
        <v>43</v>
      </c>
      <c r="L86" s="22" t="s">
        <v>7</v>
      </c>
      <c r="M86" s="99"/>
      <c r="N86" s="46"/>
      <c r="O86" s="46"/>
      <c r="P86" s="50"/>
      <c r="Q86" s="46"/>
      <c r="R86" s="46"/>
      <c r="S86" s="47"/>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52"/>
      <c r="AV86" s="48"/>
      <c r="AW86" s="48"/>
      <c r="AX86" s="48"/>
      <c r="AY86" s="48"/>
      <c r="AZ86" s="48"/>
      <c r="BA86" s="103">
        <f>total_amount_ba($B$2,$D$2,D86,F86,J86,K86,M86)</f>
        <v>0</v>
      </c>
      <c r="BB86" s="103">
        <f>BA86+SUM(N86:AZ86)</f>
        <v>0</v>
      </c>
      <c r="BC86" s="128" t="str">
        <f>SpellNumber(L86,BB86)</f>
        <v>INR Zero Only</v>
      </c>
      <c r="IE86" s="29">
        <v>1.02</v>
      </c>
      <c r="IF86" s="29" t="s">
        <v>38</v>
      </c>
      <c r="IG86" s="29" t="s">
        <v>39</v>
      </c>
      <c r="IH86" s="29">
        <v>213</v>
      </c>
      <c r="II86" s="29" t="s">
        <v>36</v>
      </c>
    </row>
    <row r="87" spans="1:243" s="28" customFormat="1" ht="24" customHeight="1">
      <c r="A87" s="56">
        <v>19</v>
      </c>
      <c r="B87" s="86" t="s">
        <v>199</v>
      </c>
      <c r="C87" s="64" t="s">
        <v>213</v>
      </c>
      <c r="D87" s="82"/>
      <c r="E87" s="57"/>
      <c r="F87" s="19"/>
      <c r="G87" s="20"/>
      <c r="H87" s="20"/>
      <c r="I87" s="19"/>
      <c r="J87" s="21"/>
      <c r="K87" s="22"/>
      <c r="L87" s="22"/>
      <c r="M87" s="98"/>
      <c r="N87" s="24"/>
      <c r="O87" s="24"/>
      <c r="P87" s="67"/>
      <c r="Q87" s="24"/>
      <c r="R87" s="24"/>
      <c r="S87" s="25"/>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02"/>
      <c r="BB87" s="107"/>
      <c r="BC87" s="128"/>
      <c r="IE87" s="29">
        <v>1</v>
      </c>
      <c r="IF87" s="29" t="s">
        <v>33</v>
      </c>
      <c r="IG87" s="29" t="s">
        <v>34</v>
      </c>
      <c r="IH87" s="29">
        <v>10</v>
      </c>
      <c r="II87" s="29" t="s">
        <v>35</v>
      </c>
    </row>
    <row r="88" spans="1:243" s="28" customFormat="1" ht="26.25" customHeight="1">
      <c r="A88" s="73">
        <v>19.1</v>
      </c>
      <c r="B88" s="83" t="s">
        <v>200</v>
      </c>
      <c r="C88" s="64" t="s">
        <v>214</v>
      </c>
      <c r="D88" s="82">
        <v>1</v>
      </c>
      <c r="E88" s="57" t="s">
        <v>59</v>
      </c>
      <c r="F88" s="51"/>
      <c r="G88" s="30"/>
      <c r="H88" s="30"/>
      <c r="I88" s="19" t="s">
        <v>37</v>
      </c>
      <c r="J88" s="21">
        <f>IF(I88="Less(-)",-1,1)</f>
        <v>1</v>
      </c>
      <c r="K88" s="22" t="s">
        <v>43</v>
      </c>
      <c r="L88" s="22" t="s">
        <v>7</v>
      </c>
      <c r="M88" s="99"/>
      <c r="N88" s="46"/>
      <c r="O88" s="46"/>
      <c r="P88" s="50"/>
      <c r="Q88" s="46"/>
      <c r="R88" s="46"/>
      <c r="S88" s="47"/>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52"/>
      <c r="AV88" s="48"/>
      <c r="AW88" s="48"/>
      <c r="AX88" s="48"/>
      <c r="AY88" s="48"/>
      <c r="AZ88" s="48"/>
      <c r="BA88" s="103">
        <f>total_amount_ba($B$2,$D$2,D88,F88,J88,K88,M88)</f>
        <v>0</v>
      </c>
      <c r="BB88" s="103">
        <f>BA88+SUM(N88:AZ88)</f>
        <v>0</v>
      </c>
      <c r="BC88" s="128" t="str">
        <f>SpellNumber(L88,BB88)</f>
        <v>INR Zero Only</v>
      </c>
      <c r="IE88" s="29">
        <v>1.02</v>
      </c>
      <c r="IF88" s="29" t="s">
        <v>38</v>
      </c>
      <c r="IG88" s="29" t="s">
        <v>39</v>
      </c>
      <c r="IH88" s="29">
        <v>213</v>
      </c>
      <c r="II88" s="29" t="s">
        <v>36</v>
      </c>
    </row>
    <row r="89" spans="1:243" s="28" customFormat="1" ht="26.25" customHeight="1">
      <c r="A89" s="73">
        <v>19.2</v>
      </c>
      <c r="B89" s="83" t="s">
        <v>201</v>
      </c>
      <c r="C89" s="64" t="s">
        <v>215</v>
      </c>
      <c r="D89" s="82">
        <v>2</v>
      </c>
      <c r="E89" s="57" t="s">
        <v>59</v>
      </c>
      <c r="F89" s="51"/>
      <c r="G89" s="30"/>
      <c r="H89" s="30"/>
      <c r="I89" s="19" t="s">
        <v>37</v>
      </c>
      <c r="J89" s="21">
        <f>IF(I89="Less(-)",-1,1)</f>
        <v>1</v>
      </c>
      <c r="K89" s="22" t="s">
        <v>43</v>
      </c>
      <c r="L89" s="22" t="s">
        <v>7</v>
      </c>
      <c r="M89" s="99"/>
      <c r="N89" s="46"/>
      <c r="O89" s="46"/>
      <c r="P89" s="50"/>
      <c r="Q89" s="46"/>
      <c r="R89" s="46"/>
      <c r="S89" s="47"/>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52"/>
      <c r="AV89" s="48"/>
      <c r="AW89" s="48"/>
      <c r="AX89" s="48"/>
      <c r="AY89" s="48"/>
      <c r="AZ89" s="48"/>
      <c r="BA89" s="103">
        <f>total_amount_ba($B$2,$D$2,D89,F89,J89,K89,M89)</f>
        <v>0</v>
      </c>
      <c r="BB89" s="103">
        <f>BA89+SUM(N89:AZ89)</f>
        <v>0</v>
      </c>
      <c r="BC89" s="128" t="str">
        <f>SpellNumber(L89,BB89)</f>
        <v>INR Zero Only</v>
      </c>
      <c r="IE89" s="29">
        <v>1.02</v>
      </c>
      <c r="IF89" s="29" t="s">
        <v>38</v>
      </c>
      <c r="IG89" s="29" t="s">
        <v>39</v>
      </c>
      <c r="IH89" s="29">
        <v>213</v>
      </c>
      <c r="II89" s="29" t="s">
        <v>36</v>
      </c>
    </row>
    <row r="90" spans="1:243" s="28" customFormat="1" ht="26.25" customHeight="1">
      <c r="A90" s="73">
        <v>19.3</v>
      </c>
      <c r="B90" s="83" t="s">
        <v>202</v>
      </c>
      <c r="C90" s="64" t="s">
        <v>216</v>
      </c>
      <c r="D90" s="82">
        <v>1</v>
      </c>
      <c r="E90" s="57" t="s">
        <v>48</v>
      </c>
      <c r="F90" s="51"/>
      <c r="G90" s="30"/>
      <c r="H90" s="30"/>
      <c r="I90" s="19" t="s">
        <v>37</v>
      </c>
      <c r="J90" s="21">
        <f>IF(I90="Less(-)",-1,1)</f>
        <v>1</v>
      </c>
      <c r="K90" s="22" t="s">
        <v>43</v>
      </c>
      <c r="L90" s="22" t="s">
        <v>7</v>
      </c>
      <c r="M90" s="99"/>
      <c r="N90" s="46"/>
      <c r="O90" s="46"/>
      <c r="P90" s="50"/>
      <c r="Q90" s="46"/>
      <c r="R90" s="46"/>
      <c r="S90" s="47"/>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52"/>
      <c r="AV90" s="48"/>
      <c r="AW90" s="48"/>
      <c r="AX90" s="48"/>
      <c r="AY90" s="48"/>
      <c r="AZ90" s="48"/>
      <c r="BA90" s="103">
        <f>total_amount_ba($B$2,$D$2,D90,F90,J90,K90,M90)</f>
        <v>0</v>
      </c>
      <c r="BB90" s="103">
        <f>BA90+SUM(N90:AZ90)</f>
        <v>0</v>
      </c>
      <c r="BC90" s="128" t="str">
        <f>SpellNumber(L90,BB90)</f>
        <v>INR Zero Only</v>
      </c>
      <c r="IE90" s="29">
        <v>1.02</v>
      </c>
      <c r="IF90" s="29" t="s">
        <v>38</v>
      </c>
      <c r="IG90" s="29" t="s">
        <v>39</v>
      </c>
      <c r="IH90" s="29">
        <v>213</v>
      </c>
      <c r="II90" s="29" t="s">
        <v>36</v>
      </c>
    </row>
    <row r="91" spans="1:243" s="28" customFormat="1" ht="24" customHeight="1">
      <c r="A91" s="56">
        <v>20</v>
      </c>
      <c r="B91" s="86" t="s">
        <v>242</v>
      </c>
      <c r="C91" s="64" t="s">
        <v>217</v>
      </c>
      <c r="D91" s="82"/>
      <c r="E91" s="57"/>
      <c r="F91" s="19"/>
      <c r="G91" s="20"/>
      <c r="H91" s="20"/>
      <c r="I91" s="19"/>
      <c r="J91" s="21"/>
      <c r="K91" s="22"/>
      <c r="L91" s="22"/>
      <c r="M91" s="98"/>
      <c r="N91" s="24"/>
      <c r="O91" s="24"/>
      <c r="P91" s="67"/>
      <c r="Q91" s="24"/>
      <c r="R91" s="24"/>
      <c r="S91" s="25"/>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02"/>
      <c r="BB91" s="107"/>
      <c r="BC91" s="128"/>
      <c r="IE91" s="29">
        <v>1</v>
      </c>
      <c r="IF91" s="29" t="s">
        <v>33</v>
      </c>
      <c r="IG91" s="29" t="s">
        <v>34</v>
      </c>
      <c r="IH91" s="29">
        <v>10</v>
      </c>
      <c r="II91" s="29" t="s">
        <v>35</v>
      </c>
    </row>
    <row r="92" spans="1:243" s="28" customFormat="1" ht="171.75" customHeight="1">
      <c r="A92" s="73">
        <v>20.1</v>
      </c>
      <c r="B92" s="140" t="s">
        <v>315</v>
      </c>
      <c r="C92" s="64" t="s">
        <v>218</v>
      </c>
      <c r="D92" s="82">
        <v>1</v>
      </c>
      <c r="E92" s="57" t="s">
        <v>59</v>
      </c>
      <c r="F92" s="51"/>
      <c r="G92" s="30"/>
      <c r="H92" s="30"/>
      <c r="I92" s="19" t="s">
        <v>37</v>
      </c>
      <c r="J92" s="21">
        <f>IF(I92="Less(-)",-1,1)</f>
        <v>1</v>
      </c>
      <c r="K92" s="22" t="s">
        <v>43</v>
      </c>
      <c r="L92" s="22" t="s">
        <v>7</v>
      </c>
      <c r="M92" s="99"/>
      <c r="N92" s="46"/>
      <c r="O92" s="46"/>
      <c r="P92" s="50"/>
      <c r="Q92" s="46"/>
      <c r="R92" s="46"/>
      <c r="S92" s="47"/>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52"/>
      <c r="AV92" s="48"/>
      <c r="AW92" s="48"/>
      <c r="AX92" s="48"/>
      <c r="AY92" s="48"/>
      <c r="AZ92" s="48"/>
      <c r="BA92" s="103">
        <f>total_amount_ba($B$2,$D$2,D92,F92,J92,K92,M92)</f>
        <v>0</v>
      </c>
      <c r="BB92" s="103">
        <f>BA92+SUM(N92:AZ92)</f>
        <v>0</v>
      </c>
      <c r="BC92" s="128" t="str">
        <f>SpellNumber(L92,BB92)</f>
        <v>INR Zero Only</v>
      </c>
      <c r="IE92" s="29">
        <v>1.02</v>
      </c>
      <c r="IF92" s="29" t="s">
        <v>38</v>
      </c>
      <c r="IG92" s="29" t="s">
        <v>39</v>
      </c>
      <c r="IH92" s="29">
        <v>213</v>
      </c>
      <c r="II92" s="29" t="s">
        <v>36</v>
      </c>
    </row>
    <row r="93" spans="1:243" s="28" customFormat="1" ht="33" customHeight="1">
      <c r="A93" s="68" t="s">
        <v>41</v>
      </c>
      <c r="B93" s="69"/>
      <c r="C93" s="76"/>
      <c r="D93" s="104"/>
      <c r="E93" s="77"/>
      <c r="F93" s="78"/>
      <c r="G93" s="78"/>
      <c r="H93" s="79"/>
      <c r="I93" s="79"/>
      <c r="J93" s="79"/>
      <c r="K93" s="79"/>
      <c r="L93" s="80"/>
      <c r="M93" s="100"/>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104">
        <f>SUM(BA13:BA92)</f>
        <v>0</v>
      </c>
      <c r="BB93" s="104">
        <f>SUM(BB13:BB14)</f>
        <v>0</v>
      </c>
      <c r="BC93" s="128" t="str">
        <f>SpellNumber($E$2,BA93)</f>
        <v>INR Zero Only</v>
      </c>
      <c r="IE93" s="29">
        <v>4</v>
      </c>
      <c r="IF93" s="29" t="s">
        <v>38</v>
      </c>
      <c r="IG93" s="29" t="s">
        <v>40</v>
      </c>
      <c r="IH93" s="29">
        <v>10</v>
      </c>
      <c r="II93" s="29" t="s">
        <v>36</v>
      </c>
    </row>
    <row r="94" spans="1:243" s="37" customFormat="1" ht="39" customHeight="1" hidden="1">
      <c r="A94" s="69" t="s">
        <v>45</v>
      </c>
      <c r="B94" s="70"/>
      <c r="C94" s="65"/>
      <c r="D94" s="114"/>
      <c r="E94" s="66" t="s">
        <v>42</v>
      </c>
      <c r="F94" s="44"/>
      <c r="G94" s="32"/>
      <c r="H94" s="33"/>
      <c r="I94" s="33"/>
      <c r="J94" s="33"/>
      <c r="K94" s="34"/>
      <c r="L94" s="35"/>
      <c r="M94" s="97"/>
      <c r="O94" s="28"/>
      <c r="P94" s="28"/>
      <c r="Q94" s="28"/>
      <c r="R94" s="28"/>
      <c r="S94" s="28"/>
      <c r="BA94" s="105">
        <f>IF(ISBLANK(F94),0,IF(E94="Excess (+)",ROUND(BA93+(BA93*F94),2),IF(E94="Less (-)",ROUND(BA93+(BA93*F94*(-1)),2),0)))</f>
        <v>0</v>
      </c>
      <c r="BB94" s="108">
        <f>ROUND(BA94,0)</f>
        <v>0</v>
      </c>
      <c r="BC94" s="128" t="str">
        <f>SpellNumber(L94,BB94)</f>
        <v> Zero Only</v>
      </c>
      <c r="IE94" s="38"/>
      <c r="IF94" s="38"/>
      <c r="IG94" s="38"/>
      <c r="IH94" s="38"/>
      <c r="II94" s="38"/>
    </row>
    <row r="95" spans="1:243" s="37" customFormat="1" ht="37.5" customHeight="1">
      <c r="A95" s="68" t="s">
        <v>44</v>
      </c>
      <c r="B95" s="68"/>
      <c r="C95" s="151" t="str">
        <f>BC93</f>
        <v>INR Zero Only</v>
      </c>
      <c r="D95" s="152"/>
      <c r="E95" s="152"/>
      <c r="F95" s="152"/>
      <c r="G95" s="152"/>
      <c r="H95" s="152"/>
      <c r="I95" s="152"/>
      <c r="J95" s="152"/>
      <c r="K95" s="152"/>
      <c r="L95" s="152"/>
      <c r="M95" s="152"/>
      <c r="N95" s="152"/>
      <c r="O95" s="152"/>
      <c r="P95" s="152"/>
      <c r="Q95" s="152"/>
      <c r="R95" s="152"/>
      <c r="S95" s="152"/>
      <c r="T95" s="152"/>
      <c r="U95" s="152"/>
      <c r="V95" s="152"/>
      <c r="W95" s="152"/>
      <c r="X95" s="152"/>
      <c r="Y95" s="152"/>
      <c r="Z95" s="152"/>
      <c r="AA95" s="152"/>
      <c r="AB95" s="152"/>
      <c r="AC95" s="152"/>
      <c r="AD95" s="152"/>
      <c r="AE95" s="152"/>
      <c r="AF95" s="152"/>
      <c r="AG95" s="152"/>
      <c r="AH95" s="152"/>
      <c r="AI95" s="152"/>
      <c r="AJ95" s="152"/>
      <c r="AK95" s="152"/>
      <c r="AL95" s="152"/>
      <c r="AM95" s="152"/>
      <c r="AN95" s="152"/>
      <c r="AO95" s="152"/>
      <c r="AP95" s="152"/>
      <c r="AQ95" s="152"/>
      <c r="AR95" s="152"/>
      <c r="AS95" s="152"/>
      <c r="AT95" s="152"/>
      <c r="AU95" s="152"/>
      <c r="AV95" s="152"/>
      <c r="AW95" s="152"/>
      <c r="AX95" s="152"/>
      <c r="AY95" s="152"/>
      <c r="AZ95" s="152"/>
      <c r="BA95" s="152"/>
      <c r="BB95" s="152"/>
      <c r="BC95" s="153"/>
      <c r="IE95" s="38"/>
      <c r="IF95" s="38"/>
      <c r="IG95" s="38"/>
      <c r="IH95" s="38"/>
      <c r="II95" s="38"/>
    </row>
    <row r="96" spans="3:243" s="14" customFormat="1" ht="15">
      <c r="C96" s="62"/>
      <c r="D96" s="115"/>
      <c r="E96" s="62"/>
      <c r="F96" s="39"/>
      <c r="G96" s="39"/>
      <c r="H96" s="39"/>
      <c r="I96" s="39"/>
      <c r="J96" s="39"/>
      <c r="K96" s="39"/>
      <c r="L96" s="39"/>
      <c r="M96" s="62"/>
      <c r="O96" s="39"/>
      <c r="BA96" s="106"/>
      <c r="BB96" s="11"/>
      <c r="BC96" s="62"/>
      <c r="IE96" s="15"/>
      <c r="IF96" s="15"/>
      <c r="IG96" s="15"/>
      <c r="IH96" s="15"/>
      <c r="II96" s="15"/>
    </row>
  </sheetData>
  <sheetProtection password="CE28" sheet="1" selectLockedCells="1"/>
  <mergeCells count="8">
    <mergeCell ref="A9:BC9"/>
    <mergeCell ref="C95:BC95"/>
    <mergeCell ref="A1:L1"/>
    <mergeCell ref="A4:BC4"/>
    <mergeCell ref="A5:BC5"/>
    <mergeCell ref="A6:BC6"/>
    <mergeCell ref="A7:BC7"/>
    <mergeCell ref="B8:BC8"/>
  </mergeCells>
  <dataValidations count="21">
    <dataValidation type="list" showInputMessage="1" showErrorMessage="1" promptTitle="Less or Excess" prompt="Please select either LESS  ( - )  or  EXCESS  ( + )" errorTitle="Please enter valid values only" error="Please select either LESS ( - ) or  EXCESS  ( + )" sqref="E94">
      <formula1>IF(ISBLANK(F94),$A$3:$C$3,$B$3:$C$3)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94">
      <formula1>0</formula1>
      <formula2>IF(E94&lt;&gt;"Select",99.9,0)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94">
      <formula1>IF(E94&lt;&gt;"Select",0,-1)</formula1>
      <formula2>IF(E94&lt;&gt;"Select",99.99,-1)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94">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94">
      <formula1>"Select, Option C1, Option D1"</formula1>
    </dataValidation>
    <dataValidation type="decimal" allowBlank="1" showInputMessage="1" showErrorMessage="1" promptTitle="Rate Entry" prompt="Please enter VAT charges in Rupees for this item. " errorTitle="Invaid Entry" error="Only Numeric Values are allowed. " sqref="M38 M23 M25:M26 M60:M64 M14 M16 M18 M54:M58 M20:M21 M51:M52 M44:M49 M36 M92 M88:M90 M40:M42 M67:M74 M76:M86 M28:M33">
      <formula1>0</formula1>
      <formula2>999999999999999</formula2>
    </dataValidation>
    <dataValidation type="decimal" allowBlank="1" showInputMessage="1" showErrorMessage="1" errorTitle="Invalid Entry" error="Only Numeric Values are allowed. " sqref="A59:A92 A13:A57">
      <formula1>0</formula1>
      <formula2>999999999999999</formula2>
    </dataValidation>
    <dataValidation allowBlank="1" showInputMessage="1" showErrorMessage="1" promptTitle="Units" prompt="Please enter Units in text" sqref="E59:E92 E13:E57"/>
    <dataValidation type="decimal" allowBlank="1" showInputMessage="1" showErrorMessage="1" promptTitle="Quantity" prompt="Please enter the Quantity for this item. " errorTitle="Invalid Entry" error="Only Numeric Values are allowed. " sqref="D59:D92 F13:F92 D13:D57">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L84 L85 L86 L87 L88 L89 L90 L91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92">
      <formula1>"INR"</formula1>
    </dataValidation>
    <dataValidation allowBlank="1" showInputMessage="1" showErrorMessage="1" promptTitle="Itemcode/Make" prompt="Please enter text" sqref="C13:C92"/>
    <dataValidation type="decimal" allowBlank="1" showInputMessage="1" showErrorMessage="1" promptTitle="Rate Entry" prompt="Please enter the Basic Price in Rupees for this item. " errorTitle="Invaid Entry" error="Only Numeric Values are allowed. " sqref="G13:H92">
      <formula1>0</formula1>
      <formula2>999999999999999</formula2>
    </dataValidation>
    <dataValidation type="list" allowBlank="1" showInputMessage="1" showErrorMessage="1" sqref="K13:K92">
      <formula1>"Partial Conversion, Full Conversion"</formula1>
    </dataValidation>
    <dataValidation allowBlank="1" showInputMessage="1" showErrorMessage="1" promptTitle="Addition / Deduction" prompt="Please Choose the correct One" sqref="J13:J92"/>
    <dataValidation type="list" showInputMessage="1" showErrorMessage="1" sqref="I13:I92">
      <formula1>"Excess(+), Less(-)"</formula1>
    </dataValidation>
    <dataValidation type="decimal" allowBlank="1" showInputMessage="1" showErrorMessage="1" promptTitle="Rate Entry" prompt="Please enter the Other Taxes2 in Rupees for this item. " errorTitle="Invaid Entry" error="Only Numeric Values are allowed. " sqref="N13:O9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9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92">
      <formula1>0</formula1>
      <formula2>999999999999999</formula2>
    </dataValidation>
  </dataValidations>
  <printOptions/>
  <pageMargins left="0.55" right="0.33" top="0.61" bottom="0.51" header="0.3" footer="0.3"/>
  <pageSetup fitToHeight="0" fitToWidth="1" horizontalDpi="600" verticalDpi="600" orientation="landscape" paperSize="9" scale="66" r:id="rId2"/>
  <drawing r:id="rId1"/>
</worksheet>
</file>

<file path=xl/worksheets/sheet2.xml><?xml version="1.0" encoding="utf-8"?>
<worksheet xmlns="http://schemas.openxmlformats.org/spreadsheetml/2006/main" xmlns:r="http://schemas.openxmlformats.org/officeDocument/2006/relationships">
  <sheetPr codeName="Sheet15">
    <tabColor theme="4" tint="-0.4999699890613556"/>
    <pageSetUpPr fitToPage="1"/>
  </sheetPr>
  <dimension ref="A1:II96"/>
  <sheetViews>
    <sheetView showGridLines="0" zoomScale="80" zoomScaleNormal="80" zoomScalePageLayoutView="0" workbookViewId="0" topLeftCell="A1">
      <selection activeCell="M79" sqref="M79"/>
    </sheetView>
  </sheetViews>
  <sheetFormatPr defaultColWidth="9.140625" defaultRowHeight="15"/>
  <cols>
    <col min="1" max="1" width="13.421875" style="39" customWidth="1"/>
    <col min="2" max="2" width="82.7109375" style="39" customWidth="1"/>
    <col min="3" max="3" width="10.140625" style="62" hidden="1" customWidth="1"/>
    <col min="4" max="4" width="14.57421875" style="115" customWidth="1"/>
    <col min="5" max="5" width="11.28125" style="62" customWidth="1"/>
    <col min="6" max="6" width="14.421875" style="39" hidden="1" customWidth="1"/>
    <col min="7" max="7" width="14.140625" style="39" hidden="1" customWidth="1"/>
    <col min="8" max="9" width="12.140625" style="39" hidden="1" customWidth="1"/>
    <col min="10" max="10" width="9.00390625" style="39" hidden="1" customWidth="1"/>
    <col min="11" max="11" width="19.57421875" style="39" hidden="1" customWidth="1"/>
    <col min="12" max="12" width="14.28125" style="39" hidden="1" customWidth="1"/>
    <col min="13" max="13" width="21.8515625" style="62" customWidth="1"/>
    <col min="14" max="14" width="15.28125" style="40" hidden="1" customWidth="1"/>
    <col min="15" max="15" width="14.28125" style="39" hidden="1" customWidth="1"/>
    <col min="16" max="16" width="17.28125" style="39" hidden="1" customWidth="1"/>
    <col min="17" max="17" width="18.421875" style="39" hidden="1" customWidth="1"/>
    <col min="18" max="18" width="17.421875" style="39" hidden="1" customWidth="1"/>
    <col min="19" max="19" width="14.7109375" style="39" hidden="1" customWidth="1"/>
    <col min="20" max="20" width="14.8515625" style="39" hidden="1" customWidth="1"/>
    <col min="21" max="21" width="16.421875" style="39" hidden="1" customWidth="1"/>
    <col min="22" max="22" width="13.00390625" style="39" hidden="1" customWidth="1"/>
    <col min="23" max="51" width="9.140625" style="39" hidden="1" customWidth="1"/>
    <col min="52" max="52" width="10.28125" style="39" hidden="1" customWidth="1"/>
    <col min="53" max="53" width="20.28125" style="106" customWidth="1"/>
    <col min="54" max="54" width="18.8515625" style="106" hidden="1" customWidth="1"/>
    <col min="55" max="55" width="43.57421875" style="62" customWidth="1"/>
    <col min="56" max="238" width="9.140625" style="39" customWidth="1"/>
    <col min="239" max="243" width="9.140625" style="41" customWidth="1"/>
    <col min="244" max="16384" width="9.140625" style="39" customWidth="1"/>
  </cols>
  <sheetData>
    <row r="1" spans="1:243" s="1" customFormat="1" ht="25.5" customHeight="1">
      <c r="A1" s="154" t="str">
        <f>B2&amp;" BoQ"</f>
        <v>Item Rate BoQ</v>
      </c>
      <c r="B1" s="154"/>
      <c r="C1" s="154"/>
      <c r="D1" s="154"/>
      <c r="E1" s="154"/>
      <c r="F1" s="154"/>
      <c r="G1" s="154"/>
      <c r="H1" s="154"/>
      <c r="I1" s="154"/>
      <c r="J1" s="154"/>
      <c r="K1" s="154"/>
      <c r="L1" s="154"/>
      <c r="M1" s="58"/>
      <c r="O1" s="2"/>
      <c r="P1" s="2"/>
      <c r="Q1" s="3"/>
      <c r="BC1" s="58"/>
      <c r="IE1" s="3"/>
      <c r="IF1" s="3"/>
      <c r="IG1" s="3"/>
      <c r="IH1" s="3"/>
      <c r="II1" s="3"/>
    </row>
    <row r="2" spans="1:55" s="1" customFormat="1" ht="25.5" customHeight="1" hidden="1">
      <c r="A2" s="4" t="s">
        <v>3</v>
      </c>
      <c r="B2" s="4" t="s">
        <v>4</v>
      </c>
      <c r="C2" s="45" t="s">
        <v>5</v>
      </c>
      <c r="D2" s="109" t="s">
        <v>6</v>
      </c>
      <c r="E2" s="4" t="s">
        <v>7</v>
      </c>
      <c r="J2" s="5"/>
      <c r="K2" s="5"/>
      <c r="L2" s="5"/>
      <c r="M2" s="58"/>
      <c r="O2" s="2"/>
      <c r="P2" s="2"/>
      <c r="Q2" s="3"/>
      <c r="BC2" s="58"/>
    </row>
    <row r="3" spans="1:243" s="1" customFormat="1" ht="30" customHeight="1" hidden="1">
      <c r="A3" s="1" t="s">
        <v>8</v>
      </c>
      <c r="C3" s="58" t="s">
        <v>9</v>
      </c>
      <c r="D3" s="110"/>
      <c r="E3" s="58"/>
      <c r="M3" s="58"/>
      <c r="BC3" s="58"/>
      <c r="IE3" s="3"/>
      <c r="IF3" s="3"/>
      <c r="IG3" s="3"/>
      <c r="IH3" s="3"/>
      <c r="II3" s="3"/>
    </row>
    <row r="4" spans="1:243" s="6" customFormat="1" ht="30.75" customHeight="1">
      <c r="A4" s="155" t="s">
        <v>61</v>
      </c>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IE4" s="7"/>
      <c r="IF4" s="7"/>
      <c r="IG4" s="7"/>
      <c r="IH4" s="7"/>
      <c r="II4" s="7"/>
    </row>
    <row r="5" spans="1:243" s="6" customFormat="1" ht="30.75" customHeight="1">
      <c r="A5" s="155" t="s">
        <v>317</v>
      </c>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IE5" s="7"/>
      <c r="IF5" s="7"/>
      <c r="IG5" s="7"/>
      <c r="IH5" s="7"/>
      <c r="II5" s="7"/>
    </row>
    <row r="6" spans="1:243" s="6" customFormat="1" ht="30.75" customHeight="1">
      <c r="A6" s="155" t="s">
        <v>57</v>
      </c>
      <c r="B6" s="155"/>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IE6" s="7"/>
      <c r="IF6" s="7"/>
      <c r="IG6" s="7"/>
      <c r="IH6" s="7"/>
      <c r="II6" s="7"/>
    </row>
    <row r="7" spans="1:243" s="6" customFormat="1" ht="29.25" customHeight="1" hidden="1">
      <c r="A7" s="156">
        <v>1</v>
      </c>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c r="AS7" s="156"/>
      <c r="AT7" s="156"/>
      <c r="AU7" s="156"/>
      <c r="AV7" s="156"/>
      <c r="AW7" s="156"/>
      <c r="AX7" s="156"/>
      <c r="AY7" s="156"/>
      <c r="AZ7" s="156"/>
      <c r="BA7" s="156"/>
      <c r="BB7" s="156"/>
      <c r="BC7" s="156"/>
      <c r="IE7" s="7"/>
      <c r="IF7" s="7"/>
      <c r="IG7" s="7"/>
      <c r="IH7" s="7"/>
      <c r="II7" s="7"/>
    </row>
    <row r="8" spans="1:243" s="9" customFormat="1" ht="65.25" customHeight="1">
      <c r="A8" s="8" t="s">
        <v>46</v>
      </c>
      <c r="B8" s="157"/>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9"/>
      <c r="IE8" s="10"/>
      <c r="IF8" s="10"/>
      <c r="IG8" s="10"/>
      <c r="IH8" s="10"/>
      <c r="II8" s="10"/>
    </row>
    <row r="9" spans="1:243" s="11" customFormat="1" ht="61.5" customHeight="1">
      <c r="A9" s="148" t="s">
        <v>11</v>
      </c>
      <c r="B9" s="149"/>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50"/>
      <c r="IE9" s="12"/>
      <c r="IF9" s="12"/>
      <c r="IG9" s="12"/>
      <c r="IH9" s="12"/>
      <c r="II9" s="12"/>
    </row>
    <row r="10" spans="1:243" s="11" customFormat="1" ht="26.25" customHeight="1">
      <c r="A10" s="59" t="s">
        <v>12</v>
      </c>
      <c r="B10" s="59" t="s">
        <v>13</v>
      </c>
      <c r="C10" s="59" t="s">
        <v>13</v>
      </c>
      <c r="D10" s="111" t="s">
        <v>12</v>
      </c>
      <c r="E10" s="59" t="s">
        <v>13</v>
      </c>
      <c r="F10" s="59" t="s">
        <v>14</v>
      </c>
      <c r="G10" s="59" t="s">
        <v>14</v>
      </c>
      <c r="H10" s="59" t="s">
        <v>15</v>
      </c>
      <c r="I10" s="59" t="s">
        <v>13</v>
      </c>
      <c r="J10" s="59" t="s">
        <v>12</v>
      </c>
      <c r="K10" s="59" t="s">
        <v>16</v>
      </c>
      <c r="L10" s="59" t="s">
        <v>13</v>
      </c>
      <c r="M10" s="59" t="s">
        <v>12</v>
      </c>
      <c r="N10" s="59" t="s">
        <v>14</v>
      </c>
      <c r="O10" s="59" t="s">
        <v>14</v>
      </c>
      <c r="P10" s="59" t="s">
        <v>14</v>
      </c>
      <c r="Q10" s="59" t="s">
        <v>14</v>
      </c>
      <c r="R10" s="59" t="s">
        <v>15</v>
      </c>
      <c r="S10" s="59" t="s">
        <v>15</v>
      </c>
      <c r="T10" s="59" t="s">
        <v>14</v>
      </c>
      <c r="U10" s="59" t="s">
        <v>14</v>
      </c>
      <c r="V10" s="59" t="s">
        <v>14</v>
      </c>
      <c r="W10" s="59" t="s">
        <v>14</v>
      </c>
      <c r="X10" s="59" t="s">
        <v>15</v>
      </c>
      <c r="Y10" s="59" t="s">
        <v>15</v>
      </c>
      <c r="Z10" s="59" t="s">
        <v>14</v>
      </c>
      <c r="AA10" s="59" t="s">
        <v>14</v>
      </c>
      <c r="AB10" s="59" t="s">
        <v>14</v>
      </c>
      <c r="AC10" s="59" t="s">
        <v>14</v>
      </c>
      <c r="AD10" s="59" t="s">
        <v>15</v>
      </c>
      <c r="AE10" s="59" t="s">
        <v>15</v>
      </c>
      <c r="AF10" s="59" t="s">
        <v>14</v>
      </c>
      <c r="AG10" s="59" t="s">
        <v>14</v>
      </c>
      <c r="AH10" s="59" t="s">
        <v>14</v>
      </c>
      <c r="AI10" s="59" t="s">
        <v>14</v>
      </c>
      <c r="AJ10" s="59" t="s">
        <v>15</v>
      </c>
      <c r="AK10" s="59" t="s">
        <v>15</v>
      </c>
      <c r="AL10" s="59" t="s">
        <v>14</v>
      </c>
      <c r="AM10" s="59" t="s">
        <v>14</v>
      </c>
      <c r="AN10" s="59" t="s">
        <v>14</v>
      </c>
      <c r="AO10" s="59" t="s">
        <v>14</v>
      </c>
      <c r="AP10" s="59" t="s">
        <v>15</v>
      </c>
      <c r="AQ10" s="59" t="s">
        <v>15</v>
      </c>
      <c r="AR10" s="59" t="s">
        <v>14</v>
      </c>
      <c r="AS10" s="59" t="s">
        <v>14</v>
      </c>
      <c r="AT10" s="59" t="s">
        <v>12</v>
      </c>
      <c r="AU10" s="59" t="s">
        <v>12</v>
      </c>
      <c r="AV10" s="59" t="s">
        <v>15</v>
      </c>
      <c r="AW10" s="59" t="s">
        <v>15</v>
      </c>
      <c r="AX10" s="59" t="s">
        <v>12</v>
      </c>
      <c r="AY10" s="59" t="s">
        <v>12</v>
      </c>
      <c r="AZ10" s="59" t="s">
        <v>17</v>
      </c>
      <c r="BA10" s="59" t="s">
        <v>12</v>
      </c>
      <c r="BB10" s="59" t="s">
        <v>12</v>
      </c>
      <c r="BC10" s="59" t="s">
        <v>13</v>
      </c>
      <c r="IE10" s="12"/>
      <c r="IF10" s="12"/>
      <c r="IG10" s="12"/>
      <c r="IH10" s="12"/>
      <c r="II10" s="12"/>
    </row>
    <row r="11" spans="1:243" s="14" customFormat="1" ht="94.5" customHeight="1">
      <c r="A11" s="13" t="s">
        <v>0</v>
      </c>
      <c r="B11" s="13" t="s">
        <v>18</v>
      </c>
      <c r="C11" s="59" t="s">
        <v>1</v>
      </c>
      <c r="D11" s="111" t="s">
        <v>19</v>
      </c>
      <c r="E11" s="59" t="s">
        <v>20</v>
      </c>
      <c r="F11" s="13" t="s">
        <v>47</v>
      </c>
      <c r="G11" s="13"/>
      <c r="H11" s="13"/>
      <c r="I11" s="13" t="s">
        <v>21</v>
      </c>
      <c r="J11" s="13" t="s">
        <v>22</v>
      </c>
      <c r="K11" s="13" t="s">
        <v>23</v>
      </c>
      <c r="L11" s="13" t="s">
        <v>24</v>
      </c>
      <c r="M11" s="16" t="s">
        <v>68</v>
      </c>
      <c r="N11" s="13" t="s">
        <v>25</v>
      </c>
      <c r="O11" s="13" t="s">
        <v>26</v>
      </c>
      <c r="P11" s="13" t="s">
        <v>56</v>
      </c>
      <c r="Q11" s="13" t="s">
        <v>27</v>
      </c>
      <c r="R11" s="13"/>
      <c r="S11" s="13"/>
      <c r="T11" s="13" t="s">
        <v>28</v>
      </c>
      <c r="U11" s="13" t="s">
        <v>29</v>
      </c>
      <c r="V11" s="13" t="s">
        <v>30</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54" t="s">
        <v>141</v>
      </c>
      <c r="BB11" s="54" t="s">
        <v>31</v>
      </c>
      <c r="BC11" s="101" t="s">
        <v>32</v>
      </c>
      <c r="IE11" s="15"/>
      <c r="IF11" s="15"/>
      <c r="IG11" s="15"/>
      <c r="IH11" s="15"/>
      <c r="II11" s="15"/>
    </row>
    <row r="12" spans="1:243" s="14" customFormat="1" ht="15">
      <c r="A12" s="18">
        <v>1</v>
      </c>
      <c r="B12" s="18">
        <v>2</v>
      </c>
      <c r="C12" s="60">
        <v>3</v>
      </c>
      <c r="D12" s="112">
        <v>4</v>
      </c>
      <c r="E12" s="60">
        <v>5</v>
      </c>
      <c r="F12" s="18">
        <v>6</v>
      </c>
      <c r="G12" s="18">
        <v>7</v>
      </c>
      <c r="H12" s="18">
        <v>8</v>
      </c>
      <c r="I12" s="18">
        <v>9</v>
      </c>
      <c r="J12" s="18">
        <v>10</v>
      </c>
      <c r="K12" s="18">
        <v>11</v>
      </c>
      <c r="L12" s="18">
        <v>12</v>
      </c>
      <c r="M12" s="60">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60">
        <v>53</v>
      </c>
      <c r="BB12" s="60">
        <v>54</v>
      </c>
      <c r="BC12" s="60">
        <v>55</v>
      </c>
      <c r="IE12" s="15"/>
      <c r="IF12" s="15"/>
      <c r="IG12" s="15"/>
      <c r="IH12" s="15"/>
      <c r="II12" s="15"/>
    </row>
    <row r="13" spans="1:243" s="28" customFormat="1" ht="42.75" customHeight="1">
      <c r="A13" s="56">
        <v>1</v>
      </c>
      <c r="B13" s="71" t="s">
        <v>76</v>
      </c>
      <c r="C13" s="64" t="s">
        <v>181</v>
      </c>
      <c r="D13" s="82"/>
      <c r="E13" s="57"/>
      <c r="F13" s="19"/>
      <c r="G13" s="20"/>
      <c r="H13" s="20"/>
      <c r="I13" s="19"/>
      <c r="J13" s="21"/>
      <c r="K13" s="22"/>
      <c r="L13" s="22"/>
      <c r="M13" s="98"/>
      <c r="N13" s="24"/>
      <c r="O13" s="24"/>
      <c r="P13" s="67"/>
      <c r="Q13" s="24"/>
      <c r="R13" s="24"/>
      <c r="S13" s="25"/>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02"/>
      <c r="BB13" s="107"/>
      <c r="BC13" s="128"/>
      <c r="IE13" s="29">
        <v>1</v>
      </c>
      <c r="IF13" s="29" t="s">
        <v>33</v>
      </c>
      <c r="IG13" s="29" t="s">
        <v>34</v>
      </c>
      <c r="IH13" s="29">
        <v>10</v>
      </c>
      <c r="II13" s="29" t="s">
        <v>35</v>
      </c>
    </row>
    <row r="14" spans="1:243" s="28" customFormat="1" ht="26.25" customHeight="1">
      <c r="A14" s="73">
        <v>1.1</v>
      </c>
      <c r="B14" s="74" t="s">
        <v>225</v>
      </c>
      <c r="C14" s="64" t="s">
        <v>182</v>
      </c>
      <c r="D14" s="82">
        <v>1</v>
      </c>
      <c r="E14" s="57" t="s">
        <v>48</v>
      </c>
      <c r="F14" s="51"/>
      <c r="G14" s="30"/>
      <c r="H14" s="30"/>
      <c r="I14" s="19" t="s">
        <v>37</v>
      </c>
      <c r="J14" s="21">
        <f>IF(I14="Less(-)",-1,1)</f>
        <v>1</v>
      </c>
      <c r="K14" s="22" t="s">
        <v>43</v>
      </c>
      <c r="L14" s="22" t="s">
        <v>7</v>
      </c>
      <c r="M14" s="99"/>
      <c r="N14" s="46"/>
      <c r="O14" s="46"/>
      <c r="P14" s="50"/>
      <c r="Q14" s="46"/>
      <c r="R14" s="46"/>
      <c r="S14" s="47"/>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52"/>
      <c r="AV14" s="48"/>
      <c r="AW14" s="48"/>
      <c r="AX14" s="48"/>
      <c r="AY14" s="48"/>
      <c r="AZ14" s="48"/>
      <c r="BA14" s="103">
        <f>total_amount_ba($B$2,$D$2,D14,F14,J14,K14,M14)</f>
        <v>0</v>
      </c>
      <c r="BB14" s="103">
        <f>BA14+SUM(N14:AZ14)</f>
        <v>0</v>
      </c>
      <c r="BC14" s="128" t="str">
        <f>SpellNumber(L14,BB14)</f>
        <v>INR Zero Only</v>
      </c>
      <c r="IE14" s="29">
        <v>1.02</v>
      </c>
      <c r="IF14" s="29" t="s">
        <v>38</v>
      </c>
      <c r="IG14" s="29" t="s">
        <v>39</v>
      </c>
      <c r="IH14" s="29">
        <v>213</v>
      </c>
      <c r="II14" s="29" t="s">
        <v>36</v>
      </c>
    </row>
    <row r="15" spans="1:243" s="28" customFormat="1" ht="33">
      <c r="A15" s="56">
        <v>2</v>
      </c>
      <c r="B15" s="71" t="s">
        <v>220</v>
      </c>
      <c r="C15" s="64" t="s">
        <v>183</v>
      </c>
      <c r="D15" s="82"/>
      <c r="E15" s="57"/>
      <c r="F15" s="19"/>
      <c r="G15" s="20"/>
      <c r="H15" s="20"/>
      <c r="I15" s="19"/>
      <c r="J15" s="21"/>
      <c r="K15" s="22"/>
      <c r="L15" s="22"/>
      <c r="M15" s="98"/>
      <c r="N15" s="24"/>
      <c r="O15" s="24"/>
      <c r="P15" s="67"/>
      <c r="Q15" s="24"/>
      <c r="R15" s="24"/>
      <c r="S15" s="25"/>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02"/>
      <c r="BB15" s="107"/>
      <c r="BC15" s="128"/>
      <c r="IE15" s="29">
        <v>1</v>
      </c>
      <c r="IF15" s="29" t="s">
        <v>33</v>
      </c>
      <c r="IG15" s="29" t="s">
        <v>34</v>
      </c>
      <c r="IH15" s="29">
        <v>10</v>
      </c>
      <c r="II15" s="29" t="s">
        <v>35</v>
      </c>
    </row>
    <row r="16" spans="1:243" s="28" customFormat="1" ht="26.25" customHeight="1">
      <c r="A16" s="73">
        <v>2.1</v>
      </c>
      <c r="B16" s="74" t="s">
        <v>228</v>
      </c>
      <c r="C16" s="64" t="s">
        <v>184</v>
      </c>
      <c r="D16" s="82">
        <v>1</v>
      </c>
      <c r="E16" s="57" t="s">
        <v>48</v>
      </c>
      <c r="F16" s="51"/>
      <c r="G16" s="30"/>
      <c r="H16" s="30"/>
      <c r="I16" s="19" t="s">
        <v>37</v>
      </c>
      <c r="J16" s="21">
        <f>IF(I16="Less(-)",-1,1)</f>
        <v>1</v>
      </c>
      <c r="K16" s="22" t="s">
        <v>43</v>
      </c>
      <c r="L16" s="22" t="s">
        <v>7</v>
      </c>
      <c r="M16" s="99"/>
      <c r="N16" s="46"/>
      <c r="O16" s="46"/>
      <c r="P16" s="50"/>
      <c r="Q16" s="46"/>
      <c r="R16" s="46"/>
      <c r="S16" s="47"/>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52"/>
      <c r="AV16" s="48"/>
      <c r="AW16" s="48"/>
      <c r="AX16" s="48"/>
      <c r="AY16" s="48"/>
      <c r="AZ16" s="48"/>
      <c r="BA16" s="103">
        <f>total_amount_ba($B$2,$D$2,D16,F16,J16,K16,M16)</f>
        <v>0</v>
      </c>
      <c r="BB16" s="103">
        <f>BA16+SUM(N16:AZ16)</f>
        <v>0</v>
      </c>
      <c r="BC16" s="128" t="str">
        <f>SpellNumber(L16,BB16)</f>
        <v>INR Zero Only</v>
      </c>
      <c r="IE16" s="29">
        <v>1.02</v>
      </c>
      <c r="IF16" s="29" t="s">
        <v>38</v>
      </c>
      <c r="IG16" s="29" t="s">
        <v>39</v>
      </c>
      <c r="IH16" s="29">
        <v>213</v>
      </c>
      <c r="II16" s="29" t="s">
        <v>36</v>
      </c>
    </row>
    <row r="17" spans="1:243" s="28" customFormat="1" ht="24.75" customHeight="1">
      <c r="A17" s="56">
        <v>3</v>
      </c>
      <c r="B17" s="81" t="s">
        <v>312</v>
      </c>
      <c r="C17" s="64" t="s">
        <v>185</v>
      </c>
      <c r="D17" s="82"/>
      <c r="E17" s="57"/>
      <c r="F17" s="19"/>
      <c r="G17" s="20"/>
      <c r="H17" s="20"/>
      <c r="I17" s="19"/>
      <c r="J17" s="21"/>
      <c r="K17" s="22"/>
      <c r="L17" s="22"/>
      <c r="M17" s="98"/>
      <c r="N17" s="24"/>
      <c r="O17" s="24"/>
      <c r="P17" s="67"/>
      <c r="Q17" s="24"/>
      <c r="R17" s="24"/>
      <c r="S17" s="25"/>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02"/>
      <c r="BB17" s="107"/>
      <c r="BC17" s="128"/>
      <c r="IE17" s="29">
        <v>1</v>
      </c>
      <c r="IF17" s="29" t="s">
        <v>33</v>
      </c>
      <c r="IG17" s="29" t="s">
        <v>34</v>
      </c>
      <c r="IH17" s="29">
        <v>10</v>
      </c>
      <c r="II17" s="29" t="s">
        <v>35</v>
      </c>
    </row>
    <row r="18" spans="1:243" s="28" customFormat="1" ht="26.25" customHeight="1">
      <c r="A18" s="73">
        <v>3.1</v>
      </c>
      <c r="B18" s="74" t="s">
        <v>230</v>
      </c>
      <c r="C18" s="64" t="s">
        <v>49</v>
      </c>
      <c r="D18" s="82">
        <v>3</v>
      </c>
      <c r="E18" s="57" t="s">
        <v>59</v>
      </c>
      <c r="F18" s="51"/>
      <c r="G18" s="30"/>
      <c r="H18" s="30"/>
      <c r="I18" s="19" t="s">
        <v>37</v>
      </c>
      <c r="J18" s="21">
        <f>IF(I18="Less(-)",-1,1)</f>
        <v>1</v>
      </c>
      <c r="K18" s="22" t="s">
        <v>43</v>
      </c>
      <c r="L18" s="22" t="s">
        <v>7</v>
      </c>
      <c r="M18" s="99"/>
      <c r="N18" s="46"/>
      <c r="O18" s="46"/>
      <c r="P18" s="50"/>
      <c r="Q18" s="46"/>
      <c r="R18" s="46"/>
      <c r="S18" s="47"/>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52"/>
      <c r="AV18" s="48"/>
      <c r="AW18" s="48"/>
      <c r="AX18" s="48"/>
      <c r="AY18" s="48"/>
      <c r="AZ18" s="48"/>
      <c r="BA18" s="103">
        <f>total_amount_ba($B$2,$D$2,D18,F18,J18,K18,M18)</f>
        <v>0</v>
      </c>
      <c r="BB18" s="103">
        <f>BA18+SUM(N18:AZ18)</f>
        <v>0</v>
      </c>
      <c r="BC18" s="128" t="str">
        <f>SpellNumber(L18,BB18)</f>
        <v>INR Zero Only</v>
      </c>
      <c r="IE18" s="29">
        <v>1.02</v>
      </c>
      <c r="IF18" s="29" t="s">
        <v>38</v>
      </c>
      <c r="IG18" s="29" t="s">
        <v>39</v>
      </c>
      <c r="IH18" s="29">
        <v>213</v>
      </c>
      <c r="II18" s="29" t="s">
        <v>36</v>
      </c>
    </row>
    <row r="19" spans="1:243" s="28" customFormat="1" ht="30.75" customHeight="1">
      <c r="A19" s="56">
        <v>4</v>
      </c>
      <c r="B19" s="94" t="s">
        <v>78</v>
      </c>
      <c r="C19" s="64" t="s">
        <v>50</v>
      </c>
      <c r="D19" s="82"/>
      <c r="E19" s="57"/>
      <c r="F19" s="19"/>
      <c r="G19" s="20"/>
      <c r="H19" s="20"/>
      <c r="I19" s="19"/>
      <c r="J19" s="21"/>
      <c r="K19" s="22"/>
      <c r="L19" s="22"/>
      <c r="M19" s="98"/>
      <c r="N19" s="24"/>
      <c r="O19" s="24"/>
      <c r="P19" s="67"/>
      <c r="Q19" s="24"/>
      <c r="R19" s="24"/>
      <c r="S19" s="25"/>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02"/>
      <c r="BB19" s="107"/>
      <c r="BC19" s="128"/>
      <c r="IE19" s="29">
        <v>1</v>
      </c>
      <c r="IF19" s="29" t="s">
        <v>33</v>
      </c>
      <c r="IG19" s="29" t="s">
        <v>34</v>
      </c>
      <c r="IH19" s="29">
        <v>10</v>
      </c>
      <c r="II19" s="29" t="s">
        <v>35</v>
      </c>
    </row>
    <row r="20" spans="1:243" s="28" customFormat="1" ht="26.25" customHeight="1">
      <c r="A20" s="73">
        <v>4.1</v>
      </c>
      <c r="B20" s="74" t="s">
        <v>226</v>
      </c>
      <c r="C20" s="64" t="s">
        <v>51</v>
      </c>
      <c r="D20" s="82">
        <v>1</v>
      </c>
      <c r="E20" s="57" t="s">
        <v>48</v>
      </c>
      <c r="F20" s="51"/>
      <c r="G20" s="30"/>
      <c r="H20" s="30"/>
      <c r="I20" s="19" t="s">
        <v>37</v>
      </c>
      <c r="J20" s="21">
        <f>IF(I20="Less(-)",-1,1)</f>
        <v>1</v>
      </c>
      <c r="K20" s="22" t="s">
        <v>43</v>
      </c>
      <c r="L20" s="22" t="s">
        <v>7</v>
      </c>
      <c r="M20" s="99"/>
      <c r="N20" s="46"/>
      <c r="O20" s="46"/>
      <c r="P20" s="50"/>
      <c r="Q20" s="46"/>
      <c r="R20" s="46"/>
      <c r="S20" s="47"/>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52"/>
      <c r="AV20" s="48"/>
      <c r="AW20" s="48"/>
      <c r="AX20" s="48"/>
      <c r="AY20" s="48"/>
      <c r="AZ20" s="48"/>
      <c r="BA20" s="103">
        <f>total_amount_ba($B$2,$D$2,D20,F20,J20,K20,M20)</f>
        <v>0</v>
      </c>
      <c r="BB20" s="103">
        <f>BA20+SUM(N20:AZ20)</f>
        <v>0</v>
      </c>
      <c r="BC20" s="128" t="str">
        <f>SpellNumber(L20,BB20)</f>
        <v>INR Zero Only</v>
      </c>
      <c r="IE20" s="29">
        <v>1.02</v>
      </c>
      <c r="IF20" s="29" t="s">
        <v>38</v>
      </c>
      <c r="IG20" s="29" t="s">
        <v>39</v>
      </c>
      <c r="IH20" s="29">
        <v>213</v>
      </c>
      <c r="II20" s="29" t="s">
        <v>36</v>
      </c>
    </row>
    <row r="21" spans="1:243" s="28" customFormat="1" ht="26.25" customHeight="1">
      <c r="A21" s="73">
        <v>4.2</v>
      </c>
      <c r="B21" s="74" t="s">
        <v>227</v>
      </c>
      <c r="C21" s="64" t="s">
        <v>52</v>
      </c>
      <c r="D21" s="82">
        <v>1</v>
      </c>
      <c r="E21" s="57" t="s">
        <v>48</v>
      </c>
      <c r="F21" s="51"/>
      <c r="G21" s="30"/>
      <c r="H21" s="30"/>
      <c r="I21" s="19" t="s">
        <v>37</v>
      </c>
      <c r="J21" s="21">
        <f>IF(I21="Less(-)",-1,1)</f>
        <v>1</v>
      </c>
      <c r="K21" s="22" t="s">
        <v>43</v>
      </c>
      <c r="L21" s="22" t="s">
        <v>7</v>
      </c>
      <c r="M21" s="99"/>
      <c r="N21" s="46"/>
      <c r="O21" s="46"/>
      <c r="P21" s="50"/>
      <c r="Q21" s="46"/>
      <c r="R21" s="46"/>
      <c r="S21" s="47"/>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52"/>
      <c r="AV21" s="48"/>
      <c r="AW21" s="48"/>
      <c r="AX21" s="48"/>
      <c r="AY21" s="48"/>
      <c r="AZ21" s="48"/>
      <c r="BA21" s="103">
        <f>total_amount_ba($B$2,$D$2,D21,F21,J21,K21,M21)</f>
        <v>0</v>
      </c>
      <c r="BB21" s="103">
        <f>BA21+SUM(N21:AZ21)</f>
        <v>0</v>
      </c>
      <c r="BC21" s="128" t="str">
        <f>SpellNumber(L21,BB21)</f>
        <v>INR Zero Only</v>
      </c>
      <c r="IE21" s="29">
        <v>1.02</v>
      </c>
      <c r="IF21" s="29" t="s">
        <v>38</v>
      </c>
      <c r="IG21" s="29" t="s">
        <v>39</v>
      </c>
      <c r="IH21" s="29">
        <v>213</v>
      </c>
      <c r="II21" s="29" t="s">
        <v>36</v>
      </c>
    </row>
    <row r="22" spans="1:243" s="28" customFormat="1" ht="31.5" customHeight="1">
      <c r="A22" s="56">
        <v>5</v>
      </c>
      <c r="B22" s="75" t="s">
        <v>81</v>
      </c>
      <c r="C22" s="64" t="s">
        <v>53</v>
      </c>
      <c r="D22" s="82"/>
      <c r="E22" s="57"/>
      <c r="F22" s="19"/>
      <c r="G22" s="20"/>
      <c r="H22" s="20"/>
      <c r="I22" s="19"/>
      <c r="J22" s="21"/>
      <c r="K22" s="22"/>
      <c r="L22" s="22"/>
      <c r="M22" s="98"/>
      <c r="N22" s="24"/>
      <c r="O22" s="24"/>
      <c r="P22" s="67"/>
      <c r="Q22" s="24"/>
      <c r="R22" s="24"/>
      <c r="S22" s="25"/>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02"/>
      <c r="BB22" s="107"/>
      <c r="BC22" s="128"/>
      <c r="IE22" s="29">
        <v>1</v>
      </c>
      <c r="IF22" s="29" t="s">
        <v>33</v>
      </c>
      <c r="IG22" s="29" t="s">
        <v>34</v>
      </c>
      <c r="IH22" s="29">
        <v>10</v>
      </c>
      <c r="II22" s="29" t="s">
        <v>35</v>
      </c>
    </row>
    <row r="23" spans="1:243" s="28" customFormat="1" ht="26.25" customHeight="1">
      <c r="A23" s="73">
        <v>5.1</v>
      </c>
      <c r="B23" s="74" t="s">
        <v>82</v>
      </c>
      <c r="C23" s="64" t="s">
        <v>54</v>
      </c>
      <c r="D23" s="82">
        <v>3</v>
      </c>
      <c r="E23" s="57" t="s">
        <v>59</v>
      </c>
      <c r="F23" s="51"/>
      <c r="G23" s="30"/>
      <c r="H23" s="30"/>
      <c r="I23" s="19" t="s">
        <v>37</v>
      </c>
      <c r="J23" s="21">
        <f>IF(I23="Less(-)",-1,1)</f>
        <v>1</v>
      </c>
      <c r="K23" s="22" t="s">
        <v>43</v>
      </c>
      <c r="L23" s="22" t="s">
        <v>7</v>
      </c>
      <c r="M23" s="99"/>
      <c r="N23" s="46"/>
      <c r="O23" s="46"/>
      <c r="P23" s="50"/>
      <c r="Q23" s="46"/>
      <c r="R23" s="46"/>
      <c r="S23" s="47"/>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52"/>
      <c r="AV23" s="48"/>
      <c r="AW23" s="48"/>
      <c r="AX23" s="48"/>
      <c r="AY23" s="48"/>
      <c r="AZ23" s="48"/>
      <c r="BA23" s="103">
        <f>total_amount_ba($B$2,$D$2,D23,F23,J23,K23,M23)</f>
        <v>0</v>
      </c>
      <c r="BB23" s="103">
        <f>BA23+SUM(N23:AZ23)</f>
        <v>0</v>
      </c>
      <c r="BC23" s="128" t="str">
        <f>SpellNumber(L23,BB23)</f>
        <v>INR Zero Only</v>
      </c>
      <c r="IE23" s="29">
        <v>1.02</v>
      </c>
      <c r="IF23" s="29" t="s">
        <v>38</v>
      </c>
      <c r="IG23" s="29" t="s">
        <v>39</v>
      </c>
      <c r="IH23" s="29">
        <v>213</v>
      </c>
      <c r="II23" s="29" t="s">
        <v>36</v>
      </c>
    </row>
    <row r="24" spans="1:243" s="28" customFormat="1" ht="27" customHeight="1">
      <c r="A24" s="56">
        <v>6</v>
      </c>
      <c r="B24" s="75" t="s">
        <v>83</v>
      </c>
      <c r="C24" s="64" t="s">
        <v>55</v>
      </c>
      <c r="D24" s="82"/>
      <c r="E24" s="57"/>
      <c r="F24" s="19"/>
      <c r="G24" s="20"/>
      <c r="H24" s="20"/>
      <c r="I24" s="19"/>
      <c r="J24" s="21"/>
      <c r="K24" s="22"/>
      <c r="L24" s="22"/>
      <c r="M24" s="98"/>
      <c r="N24" s="24"/>
      <c r="O24" s="24"/>
      <c r="P24" s="67"/>
      <c r="Q24" s="24"/>
      <c r="R24" s="24"/>
      <c r="S24" s="25"/>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02"/>
      <c r="BB24" s="107"/>
      <c r="BC24" s="128"/>
      <c r="IE24" s="29">
        <v>1</v>
      </c>
      <c r="IF24" s="29" t="s">
        <v>33</v>
      </c>
      <c r="IG24" s="29" t="s">
        <v>34</v>
      </c>
      <c r="IH24" s="29">
        <v>10</v>
      </c>
      <c r="II24" s="29" t="s">
        <v>35</v>
      </c>
    </row>
    <row r="25" spans="1:243" s="28" customFormat="1" ht="26.25" customHeight="1">
      <c r="A25" s="73">
        <v>6.1</v>
      </c>
      <c r="B25" s="74" t="s">
        <v>84</v>
      </c>
      <c r="C25" s="64" t="s">
        <v>62</v>
      </c>
      <c r="D25" s="82">
        <v>10</v>
      </c>
      <c r="E25" s="57" t="s">
        <v>59</v>
      </c>
      <c r="F25" s="51"/>
      <c r="G25" s="30"/>
      <c r="H25" s="30"/>
      <c r="I25" s="19" t="s">
        <v>37</v>
      </c>
      <c r="J25" s="21">
        <f>IF(I25="Less(-)",-1,1)</f>
        <v>1</v>
      </c>
      <c r="K25" s="22" t="s">
        <v>43</v>
      </c>
      <c r="L25" s="22" t="s">
        <v>7</v>
      </c>
      <c r="M25" s="99"/>
      <c r="N25" s="46"/>
      <c r="O25" s="46"/>
      <c r="P25" s="50"/>
      <c r="Q25" s="46"/>
      <c r="R25" s="46"/>
      <c r="S25" s="47"/>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52"/>
      <c r="AV25" s="48"/>
      <c r="AW25" s="48"/>
      <c r="AX25" s="48"/>
      <c r="AY25" s="48"/>
      <c r="AZ25" s="48"/>
      <c r="BA25" s="103">
        <f>total_amount_ba($B$2,$D$2,D25,F25,J25,K25,M25)</f>
        <v>0</v>
      </c>
      <c r="BB25" s="103">
        <f>BA25+SUM(N25:AZ25)</f>
        <v>0</v>
      </c>
      <c r="BC25" s="128" t="str">
        <f>SpellNumber(L25,BB25)</f>
        <v>INR Zero Only</v>
      </c>
      <c r="IE25" s="29">
        <v>1.02</v>
      </c>
      <c r="IF25" s="29" t="s">
        <v>38</v>
      </c>
      <c r="IG25" s="29" t="s">
        <v>39</v>
      </c>
      <c r="IH25" s="29">
        <v>213</v>
      </c>
      <c r="II25" s="29" t="s">
        <v>36</v>
      </c>
    </row>
    <row r="26" spans="1:243" s="28" customFormat="1" ht="33" customHeight="1">
      <c r="A26" s="56">
        <v>7</v>
      </c>
      <c r="B26" s="71" t="s">
        <v>313</v>
      </c>
      <c r="C26" s="64" t="s">
        <v>63</v>
      </c>
      <c r="D26" s="82">
        <v>3</v>
      </c>
      <c r="E26" s="57" t="s">
        <v>59</v>
      </c>
      <c r="F26" s="51"/>
      <c r="G26" s="30"/>
      <c r="H26" s="30"/>
      <c r="I26" s="19" t="s">
        <v>37</v>
      </c>
      <c r="J26" s="21">
        <f>IF(I26="Less(-)",-1,1)</f>
        <v>1</v>
      </c>
      <c r="K26" s="22" t="s">
        <v>43</v>
      </c>
      <c r="L26" s="22" t="s">
        <v>7</v>
      </c>
      <c r="M26" s="99"/>
      <c r="N26" s="46"/>
      <c r="O26" s="46"/>
      <c r="P26" s="50"/>
      <c r="Q26" s="46"/>
      <c r="R26" s="46"/>
      <c r="S26" s="47"/>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52"/>
      <c r="AV26" s="48"/>
      <c r="AW26" s="48"/>
      <c r="AX26" s="48"/>
      <c r="AY26" s="48"/>
      <c r="AZ26" s="48"/>
      <c r="BA26" s="103">
        <f>total_amount_ba($B$2,$D$2,D26,F26,J26,K26,M26)</f>
        <v>0</v>
      </c>
      <c r="BB26" s="103">
        <f>BA26+SUM(N26:AZ26)</f>
        <v>0</v>
      </c>
      <c r="BC26" s="128" t="str">
        <f>SpellNumber(L26,BB26)</f>
        <v>INR Zero Only</v>
      </c>
      <c r="IE26" s="29">
        <v>1.02</v>
      </c>
      <c r="IF26" s="29" t="s">
        <v>38</v>
      </c>
      <c r="IG26" s="29" t="s">
        <v>39</v>
      </c>
      <c r="IH26" s="29">
        <v>213</v>
      </c>
      <c r="II26" s="29" t="s">
        <v>36</v>
      </c>
    </row>
    <row r="27" spans="1:243" s="28" customFormat="1" ht="25.5" customHeight="1">
      <c r="A27" s="56">
        <v>8</v>
      </c>
      <c r="B27" s="81" t="s">
        <v>85</v>
      </c>
      <c r="C27" s="64" t="s">
        <v>64</v>
      </c>
      <c r="D27" s="82"/>
      <c r="E27" s="57"/>
      <c r="F27" s="19"/>
      <c r="G27" s="20"/>
      <c r="H27" s="20"/>
      <c r="I27" s="19"/>
      <c r="J27" s="21"/>
      <c r="K27" s="22"/>
      <c r="L27" s="22"/>
      <c r="M27" s="98"/>
      <c r="N27" s="24"/>
      <c r="O27" s="24"/>
      <c r="P27" s="67"/>
      <c r="Q27" s="24"/>
      <c r="R27" s="24"/>
      <c r="S27" s="25"/>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02"/>
      <c r="BB27" s="107"/>
      <c r="BC27" s="128"/>
      <c r="IE27" s="29">
        <v>1</v>
      </c>
      <c r="IF27" s="29" t="s">
        <v>33</v>
      </c>
      <c r="IG27" s="29" t="s">
        <v>34</v>
      </c>
      <c r="IH27" s="29">
        <v>10</v>
      </c>
      <c r="II27" s="29" t="s">
        <v>35</v>
      </c>
    </row>
    <row r="28" spans="1:243" s="28" customFormat="1" ht="26.25" customHeight="1">
      <c r="A28" s="73">
        <v>8.1</v>
      </c>
      <c r="B28" s="74" t="s">
        <v>88</v>
      </c>
      <c r="C28" s="64" t="s">
        <v>65</v>
      </c>
      <c r="D28" s="82">
        <v>3</v>
      </c>
      <c r="E28" s="57" t="s">
        <v>59</v>
      </c>
      <c r="F28" s="51"/>
      <c r="G28" s="30"/>
      <c r="H28" s="30"/>
      <c r="I28" s="19" t="s">
        <v>37</v>
      </c>
      <c r="J28" s="21">
        <f aca="true" t="shared" si="0" ref="J28:J33">IF(I28="Less(-)",-1,1)</f>
        <v>1</v>
      </c>
      <c r="K28" s="22" t="s">
        <v>43</v>
      </c>
      <c r="L28" s="22" t="s">
        <v>7</v>
      </c>
      <c r="M28" s="99"/>
      <c r="N28" s="46"/>
      <c r="O28" s="46"/>
      <c r="P28" s="50"/>
      <c r="Q28" s="46"/>
      <c r="R28" s="46"/>
      <c r="S28" s="47"/>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52"/>
      <c r="AV28" s="48"/>
      <c r="AW28" s="48"/>
      <c r="AX28" s="48"/>
      <c r="AY28" s="48"/>
      <c r="AZ28" s="48"/>
      <c r="BA28" s="103">
        <f aca="true" t="shared" si="1" ref="BA28:BA33">total_amount_ba($B$2,$D$2,D28,F28,J28,K28,M28)</f>
        <v>0</v>
      </c>
      <c r="BB28" s="103">
        <f aca="true" t="shared" si="2" ref="BB28:BB33">BA28+SUM(N28:AZ28)</f>
        <v>0</v>
      </c>
      <c r="BC28" s="128" t="str">
        <f aca="true" t="shared" si="3" ref="BC28:BC33">SpellNumber(L28,BB28)</f>
        <v>INR Zero Only</v>
      </c>
      <c r="IE28" s="29">
        <v>1.02</v>
      </c>
      <c r="IF28" s="29" t="s">
        <v>38</v>
      </c>
      <c r="IG28" s="29" t="s">
        <v>39</v>
      </c>
      <c r="IH28" s="29">
        <v>213</v>
      </c>
      <c r="II28" s="29" t="s">
        <v>36</v>
      </c>
    </row>
    <row r="29" spans="1:243" s="28" customFormat="1" ht="26.25" customHeight="1">
      <c r="A29" s="73">
        <v>8.2</v>
      </c>
      <c r="B29" s="89" t="s">
        <v>89</v>
      </c>
      <c r="C29" s="64" t="s">
        <v>66</v>
      </c>
      <c r="D29" s="82">
        <v>1</v>
      </c>
      <c r="E29" s="57" t="s">
        <v>48</v>
      </c>
      <c r="F29" s="51"/>
      <c r="G29" s="30"/>
      <c r="H29" s="30"/>
      <c r="I29" s="19" t="s">
        <v>37</v>
      </c>
      <c r="J29" s="21">
        <f t="shared" si="0"/>
        <v>1</v>
      </c>
      <c r="K29" s="22" t="s">
        <v>43</v>
      </c>
      <c r="L29" s="22" t="s">
        <v>7</v>
      </c>
      <c r="M29" s="99"/>
      <c r="N29" s="46"/>
      <c r="O29" s="46"/>
      <c r="P29" s="50"/>
      <c r="Q29" s="46"/>
      <c r="R29" s="46"/>
      <c r="S29" s="47"/>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52"/>
      <c r="AV29" s="48"/>
      <c r="AW29" s="48"/>
      <c r="AX29" s="48"/>
      <c r="AY29" s="48"/>
      <c r="AZ29" s="48"/>
      <c r="BA29" s="103">
        <f t="shared" si="1"/>
        <v>0</v>
      </c>
      <c r="BB29" s="103">
        <f t="shared" si="2"/>
        <v>0</v>
      </c>
      <c r="BC29" s="128" t="str">
        <f t="shared" si="3"/>
        <v>INR Zero Only</v>
      </c>
      <c r="IE29" s="29">
        <v>1.02</v>
      </c>
      <c r="IF29" s="29" t="s">
        <v>38</v>
      </c>
      <c r="IG29" s="29" t="s">
        <v>39</v>
      </c>
      <c r="IH29" s="29">
        <v>213</v>
      </c>
      <c r="II29" s="29" t="s">
        <v>36</v>
      </c>
    </row>
    <row r="30" spans="1:243" s="28" customFormat="1" ht="26.25" customHeight="1">
      <c r="A30" s="73">
        <v>8.3</v>
      </c>
      <c r="B30" s="89" t="s">
        <v>90</v>
      </c>
      <c r="C30" s="64" t="s">
        <v>67</v>
      </c>
      <c r="D30" s="82">
        <v>1</v>
      </c>
      <c r="E30" s="57" t="s">
        <v>48</v>
      </c>
      <c r="F30" s="51"/>
      <c r="G30" s="30"/>
      <c r="H30" s="30"/>
      <c r="I30" s="19" t="s">
        <v>37</v>
      </c>
      <c r="J30" s="21">
        <f t="shared" si="0"/>
        <v>1</v>
      </c>
      <c r="K30" s="22" t="s">
        <v>43</v>
      </c>
      <c r="L30" s="22" t="s">
        <v>7</v>
      </c>
      <c r="M30" s="99"/>
      <c r="N30" s="46"/>
      <c r="O30" s="46"/>
      <c r="P30" s="50"/>
      <c r="Q30" s="46"/>
      <c r="R30" s="46"/>
      <c r="S30" s="47"/>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52"/>
      <c r="AV30" s="48"/>
      <c r="AW30" s="48"/>
      <c r="AX30" s="48"/>
      <c r="AY30" s="48"/>
      <c r="AZ30" s="48"/>
      <c r="BA30" s="103">
        <f t="shared" si="1"/>
        <v>0</v>
      </c>
      <c r="BB30" s="103">
        <f t="shared" si="2"/>
        <v>0</v>
      </c>
      <c r="BC30" s="128" t="str">
        <f t="shared" si="3"/>
        <v>INR Zero Only</v>
      </c>
      <c r="IE30" s="29">
        <v>1.02</v>
      </c>
      <c r="IF30" s="29" t="s">
        <v>38</v>
      </c>
      <c r="IG30" s="29" t="s">
        <v>39</v>
      </c>
      <c r="IH30" s="29">
        <v>213</v>
      </c>
      <c r="II30" s="29" t="s">
        <v>36</v>
      </c>
    </row>
    <row r="31" spans="1:243" s="28" customFormat="1" ht="26.25" customHeight="1">
      <c r="A31" s="73">
        <v>8.4</v>
      </c>
      <c r="B31" s="89" t="s">
        <v>91</v>
      </c>
      <c r="C31" s="64" t="s">
        <v>69</v>
      </c>
      <c r="D31" s="82">
        <v>3</v>
      </c>
      <c r="E31" s="57" t="s">
        <v>59</v>
      </c>
      <c r="F31" s="51"/>
      <c r="G31" s="30"/>
      <c r="H31" s="30"/>
      <c r="I31" s="19" t="s">
        <v>37</v>
      </c>
      <c r="J31" s="21">
        <f t="shared" si="0"/>
        <v>1</v>
      </c>
      <c r="K31" s="22" t="s">
        <v>43</v>
      </c>
      <c r="L31" s="22" t="s">
        <v>7</v>
      </c>
      <c r="M31" s="99"/>
      <c r="N31" s="46"/>
      <c r="O31" s="46"/>
      <c r="P31" s="50"/>
      <c r="Q31" s="46"/>
      <c r="R31" s="46"/>
      <c r="S31" s="47"/>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52"/>
      <c r="AV31" s="48"/>
      <c r="AW31" s="48"/>
      <c r="AX31" s="48"/>
      <c r="AY31" s="48"/>
      <c r="AZ31" s="48"/>
      <c r="BA31" s="103">
        <f t="shared" si="1"/>
        <v>0</v>
      </c>
      <c r="BB31" s="103">
        <f t="shared" si="2"/>
        <v>0</v>
      </c>
      <c r="BC31" s="128" t="str">
        <f t="shared" si="3"/>
        <v>INR Zero Only</v>
      </c>
      <c r="IE31" s="29">
        <v>1.02</v>
      </c>
      <c r="IF31" s="29" t="s">
        <v>38</v>
      </c>
      <c r="IG31" s="29" t="s">
        <v>39</v>
      </c>
      <c r="IH31" s="29">
        <v>213</v>
      </c>
      <c r="II31" s="29" t="s">
        <v>36</v>
      </c>
    </row>
    <row r="32" spans="1:243" s="28" customFormat="1" ht="26.25" customHeight="1">
      <c r="A32" s="73">
        <v>8.5</v>
      </c>
      <c r="B32" s="89" t="s">
        <v>92</v>
      </c>
      <c r="C32" s="64" t="s">
        <v>70</v>
      </c>
      <c r="D32" s="82">
        <f>D25</f>
        <v>10</v>
      </c>
      <c r="E32" s="57" t="s">
        <v>59</v>
      </c>
      <c r="F32" s="51"/>
      <c r="G32" s="30"/>
      <c r="H32" s="30"/>
      <c r="I32" s="19" t="s">
        <v>37</v>
      </c>
      <c r="J32" s="21">
        <f t="shared" si="0"/>
        <v>1</v>
      </c>
      <c r="K32" s="22" t="s">
        <v>43</v>
      </c>
      <c r="L32" s="22" t="s">
        <v>7</v>
      </c>
      <c r="M32" s="99"/>
      <c r="N32" s="46"/>
      <c r="O32" s="46"/>
      <c r="P32" s="50"/>
      <c r="Q32" s="46"/>
      <c r="R32" s="46"/>
      <c r="S32" s="47"/>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52"/>
      <c r="AV32" s="48"/>
      <c r="AW32" s="48"/>
      <c r="AX32" s="48"/>
      <c r="AY32" s="48"/>
      <c r="AZ32" s="48"/>
      <c r="BA32" s="103">
        <f t="shared" si="1"/>
        <v>0</v>
      </c>
      <c r="BB32" s="103">
        <f t="shared" si="2"/>
        <v>0</v>
      </c>
      <c r="BC32" s="128" t="str">
        <f t="shared" si="3"/>
        <v>INR Zero Only</v>
      </c>
      <c r="IE32" s="29">
        <v>1.02</v>
      </c>
      <c r="IF32" s="29" t="s">
        <v>38</v>
      </c>
      <c r="IG32" s="29" t="s">
        <v>39</v>
      </c>
      <c r="IH32" s="29">
        <v>213</v>
      </c>
      <c r="II32" s="29" t="s">
        <v>36</v>
      </c>
    </row>
    <row r="33" spans="1:243" s="28" customFormat="1" ht="26.25" customHeight="1">
      <c r="A33" s="73">
        <v>8.6</v>
      </c>
      <c r="B33" s="74" t="s">
        <v>149</v>
      </c>
      <c r="C33" s="64" t="s">
        <v>71</v>
      </c>
      <c r="D33" s="82">
        <v>3</v>
      </c>
      <c r="E33" s="57" t="s">
        <v>59</v>
      </c>
      <c r="F33" s="51"/>
      <c r="G33" s="30"/>
      <c r="H33" s="30"/>
      <c r="I33" s="19" t="s">
        <v>37</v>
      </c>
      <c r="J33" s="21">
        <f t="shared" si="0"/>
        <v>1</v>
      </c>
      <c r="K33" s="22" t="s">
        <v>43</v>
      </c>
      <c r="L33" s="22" t="s">
        <v>7</v>
      </c>
      <c r="M33" s="99"/>
      <c r="N33" s="46"/>
      <c r="O33" s="46"/>
      <c r="P33" s="50"/>
      <c r="Q33" s="46"/>
      <c r="R33" s="46"/>
      <c r="S33" s="47"/>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52"/>
      <c r="AV33" s="48"/>
      <c r="AW33" s="48"/>
      <c r="AX33" s="48"/>
      <c r="AY33" s="48"/>
      <c r="AZ33" s="48"/>
      <c r="BA33" s="103">
        <f t="shared" si="1"/>
        <v>0</v>
      </c>
      <c r="BB33" s="103">
        <f t="shared" si="2"/>
        <v>0</v>
      </c>
      <c r="BC33" s="128" t="str">
        <f t="shared" si="3"/>
        <v>INR Zero Only</v>
      </c>
      <c r="IE33" s="29">
        <v>1.02</v>
      </c>
      <c r="IF33" s="29" t="s">
        <v>38</v>
      </c>
      <c r="IG33" s="29" t="s">
        <v>39</v>
      </c>
      <c r="IH33" s="29">
        <v>213</v>
      </c>
      <c r="II33" s="29" t="s">
        <v>36</v>
      </c>
    </row>
    <row r="34" spans="1:243" s="28" customFormat="1" ht="25.5" customHeight="1">
      <c r="A34" s="56">
        <v>9</v>
      </c>
      <c r="B34" s="88" t="s">
        <v>192</v>
      </c>
      <c r="C34" s="64" t="s">
        <v>72</v>
      </c>
      <c r="D34" s="82"/>
      <c r="E34" s="57"/>
      <c r="F34" s="19"/>
      <c r="G34" s="20"/>
      <c r="H34" s="20"/>
      <c r="I34" s="19"/>
      <c r="J34" s="21"/>
      <c r="K34" s="22"/>
      <c r="L34" s="22"/>
      <c r="M34" s="98"/>
      <c r="N34" s="24"/>
      <c r="O34" s="24"/>
      <c r="P34" s="67"/>
      <c r="Q34" s="24"/>
      <c r="R34" s="24"/>
      <c r="S34" s="25"/>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02"/>
      <c r="BB34" s="107"/>
      <c r="BC34" s="128"/>
      <c r="IE34" s="29">
        <v>1</v>
      </c>
      <c r="IF34" s="29" t="s">
        <v>33</v>
      </c>
      <c r="IG34" s="29" t="s">
        <v>34</v>
      </c>
      <c r="IH34" s="29">
        <v>10</v>
      </c>
      <c r="II34" s="29" t="s">
        <v>35</v>
      </c>
    </row>
    <row r="35" spans="1:243" s="28" customFormat="1" ht="25.5" customHeight="1">
      <c r="A35" s="73">
        <v>9.1</v>
      </c>
      <c r="B35" s="71" t="s">
        <v>179</v>
      </c>
      <c r="C35" s="64" t="s">
        <v>73</v>
      </c>
      <c r="D35" s="82"/>
      <c r="E35" s="57"/>
      <c r="F35" s="19"/>
      <c r="G35" s="20"/>
      <c r="H35" s="20"/>
      <c r="I35" s="19"/>
      <c r="J35" s="21"/>
      <c r="K35" s="22"/>
      <c r="L35" s="22"/>
      <c r="M35" s="98"/>
      <c r="N35" s="24"/>
      <c r="O35" s="24"/>
      <c r="P35" s="67"/>
      <c r="Q35" s="24"/>
      <c r="R35" s="24"/>
      <c r="S35" s="25"/>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02"/>
      <c r="BB35" s="107"/>
      <c r="BC35" s="128"/>
      <c r="IE35" s="29"/>
      <c r="IF35" s="29"/>
      <c r="IG35" s="29"/>
      <c r="IH35" s="29"/>
      <c r="II35" s="29"/>
    </row>
    <row r="36" spans="1:243" s="28" customFormat="1" ht="26.25" customHeight="1">
      <c r="A36" s="73">
        <v>9.11</v>
      </c>
      <c r="B36" s="83" t="s">
        <v>231</v>
      </c>
      <c r="C36" s="64" t="s">
        <v>74</v>
      </c>
      <c r="D36" s="82">
        <v>4634.82</v>
      </c>
      <c r="E36" s="57" t="s">
        <v>94</v>
      </c>
      <c r="F36" s="51"/>
      <c r="G36" s="30"/>
      <c r="H36" s="30"/>
      <c r="I36" s="19" t="s">
        <v>37</v>
      </c>
      <c r="J36" s="21">
        <f>IF(I36="Less(-)",-1,1)</f>
        <v>1</v>
      </c>
      <c r="K36" s="22" t="s">
        <v>43</v>
      </c>
      <c r="L36" s="22" t="s">
        <v>7</v>
      </c>
      <c r="M36" s="99"/>
      <c r="N36" s="46"/>
      <c r="O36" s="46"/>
      <c r="P36" s="50"/>
      <c r="Q36" s="46"/>
      <c r="R36" s="46"/>
      <c r="S36" s="47"/>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52"/>
      <c r="AV36" s="48"/>
      <c r="AW36" s="48"/>
      <c r="AX36" s="48"/>
      <c r="AY36" s="48"/>
      <c r="AZ36" s="48"/>
      <c r="BA36" s="103">
        <f>total_amount_ba($B$2,$D$2,D36,F36,J36,K36,M36)</f>
        <v>0</v>
      </c>
      <c r="BB36" s="103">
        <f>BA36+SUM(N36:AZ36)</f>
        <v>0</v>
      </c>
      <c r="BC36" s="128" t="str">
        <f>SpellNumber(L36,BB36)</f>
        <v>INR Zero Only</v>
      </c>
      <c r="IE36" s="29">
        <v>1.02</v>
      </c>
      <c r="IF36" s="29" t="s">
        <v>38</v>
      </c>
      <c r="IG36" s="29" t="s">
        <v>39</v>
      </c>
      <c r="IH36" s="29">
        <v>213</v>
      </c>
      <c r="II36" s="29" t="s">
        <v>36</v>
      </c>
    </row>
    <row r="37" spans="1:243" s="28" customFormat="1" ht="25.5" customHeight="1">
      <c r="A37" s="73">
        <v>9.2</v>
      </c>
      <c r="B37" s="71" t="s">
        <v>180</v>
      </c>
      <c r="C37" s="64" t="s">
        <v>75</v>
      </c>
      <c r="D37" s="82"/>
      <c r="E37" s="57"/>
      <c r="F37" s="19"/>
      <c r="G37" s="20"/>
      <c r="H37" s="20"/>
      <c r="I37" s="19"/>
      <c r="J37" s="21"/>
      <c r="K37" s="22"/>
      <c r="L37" s="22"/>
      <c r="M37" s="98"/>
      <c r="N37" s="24"/>
      <c r="O37" s="24"/>
      <c r="P37" s="67"/>
      <c r="Q37" s="24"/>
      <c r="R37" s="24"/>
      <c r="S37" s="25"/>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02"/>
      <c r="BB37" s="107"/>
      <c r="BC37" s="128"/>
      <c r="IE37" s="29"/>
      <c r="IF37" s="29"/>
      <c r="IG37" s="29"/>
      <c r="IH37" s="29"/>
      <c r="II37" s="29"/>
    </row>
    <row r="38" spans="1:243" s="28" customFormat="1" ht="26.25" customHeight="1">
      <c r="A38" s="73">
        <v>9.21</v>
      </c>
      <c r="B38" s="83" t="s">
        <v>194</v>
      </c>
      <c r="C38" s="64" t="s">
        <v>86</v>
      </c>
      <c r="D38" s="82">
        <v>1503.54</v>
      </c>
      <c r="E38" s="57" t="s">
        <v>94</v>
      </c>
      <c r="F38" s="51"/>
      <c r="G38" s="30"/>
      <c r="H38" s="30"/>
      <c r="I38" s="19" t="s">
        <v>37</v>
      </c>
      <c r="J38" s="21">
        <f>IF(I38="Less(-)",-1,1)</f>
        <v>1</v>
      </c>
      <c r="K38" s="22" t="s">
        <v>43</v>
      </c>
      <c r="L38" s="22" t="s">
        <v>7</v>
      </c>
      <c r="M38" s="99"/>
      <c r="N38" s="46"/>
      <c r="O38" s="46"/>
      <c r="P38" s="50"/>
      <c r="Q38" s="46"/>
      <c r="R38" s="46"/>
      <c r="S38" s="47"/>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52"/>
      <c r="AV38" s="48"/>
      <c r="AW38" s="48"/>
      <c r="AX38" s="48"/>
      <c r="AY38" s="48"/>
      <c r="AZ38" s="48"/>
      <c r="BA38" s="103">
        <f>total_amount_ba($B$2,$D$2,D38,F38,J38,K38,M38)</f>
        <v>0</v>
      </c>
      <c r="BB38" s="103">
        <f>BA38+SUM(N38:AZ38)</f>
        <v>0</v>
      </c>
      <c r="BC38" s="128" t="str">
        <f>SpellNumber(L38,BB38)</f>
        <v>INR Zero Only</v>
      </c>
      <c r="IE38" s="29">
        <v>1.02</v>
      </c>
      <c r="IF38" s="29" t="s">
        <v>38</v>
      </c>
      <c r="IG38" s="29" t="s">
        <v>39</v>
      </c>
      <c r="IH38" s="29">
        <v>213</v>
      </c>
      <c r="II38" s="29" t="s">
        <v>36</v>
      </c>
    </row>
    <row r="39" spans="1:243" s="28" customFormat="1" ht="25.5" customHeight="1">
      <c r="A39" s="56">
        <v>10</v>
      </c>
      <c r="B39" s="84" t="s">
        <v>170</v>
      </c>
      <c r="C39" s="64" t="s">
        <v>87</v>
      </c>
      <c r="D39" s="82"/>
      <c r="E39" s="57"/>
      <c r="F39" s="19"/>
      <c r="G39" s="20"/>
      <c r="H39" s="20"/>
      <c r="I39" s="19"/>
      <c r="J39" s="21"/>
      <c r="K39" s="22"/>
      <c r="L39" s="22"/>
      <c r="M39" s="98"/>
      <c r="N39" s="24"/>
      <c r="O39" s="24"/>
      <c r="P39" s="67"/>
      <c r="Q39" s="24"/>
      <c r="R39" s="24"/>
      <c r="S39" s="25"/>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02"/>
      <c r="BB39" s="107"/>
      <c r="BC39" s="128"/>
      <c r="IE39" s="29">
        <v>1</v>
      </c>
      <c r="IF39" s="29" t="s">
        <v>33</v>
      </c>
      <c r="IG39" s="29" t="s">
        <v>34</v>
      </c>
      <c r="IH39" s="29">
        <v>10</v>
      </c>
      <c r="II39" s="29" t="s">
        <v>35</v>
      </c>
    </row>
    <row r="40" spans="1:243" s="28" customFormat="1" ht="26.25" customHeight="1">
      <c r="A40" s="73">
        <v>10.1</v>
      </c>
      <c r="B40" s="83" t="s">
        <v>112</v>
      </c>
      <c r="C40" s="64" t="s">
        <v>93</v>
      </c>
      <c r="D40" s="82">
        <v>400</v>
      </c>
      <c r="E40" s="57" t="s">
        <v>58</v>
      </c>
      <c r="F40" s="51"/>
      <c r="G40" s="30"/>
      <c r="H40" s="30"/>
      <c r="I40" s="19" t="s">
        <v>37</v>
      </c>
      <c r="J40" s="21">
        <f>IF(I40="Less(-)",-1,1)</f>
        <v>1</v>
      </c>
      <c r="K40" s="22" t="s">
        <v>43</v>
      </c>
      <c r="L40" s="22" t="s">
        <v>7</v>
      </c>
      <c r="M40" s="99"/>
      <c r="N40" s="46"/>
      <c r="O40" s="46"/>
      <c r="P40" s="50"/>
      <c r="Q40" s="46"/>
      <c r="R40" s="46"/>
      <c r="S40" s="47"/>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52"/>
      <c r="AV40" s="48"/>
      <c r="AW40" s="48"/>
      <c r="AX40" s="48"/>
      <c r="AY40" s="48"/>
      <c r="AZ40" s="48"/>
      <c r="BA40" s="103">
        <f>total_amount_ba($B$2,$D$2,D40,F40,J40,K40,M40)</f>
        <v>0</v>
      </c>
      <c r="BB40" s="103">
        <f>BA40+SUM(N40:AZ40)</f>
        <v>0</v>
      </c>
      <c r="BC40" s="128" t="str">
        <f>SpellNumber(L40,BB40)</f>
        <v>INR Zero Only</v>
      </c>
      <c r="IE40" s="29">
        <v>1.02</v>
      </c>
      <c r="IF40" s="29" t="s">
        <v>38</v>
      </c>
      <c r="IG40" s="29" t="s">
        <v>39</v>
      </c>
      <c r="IH40" s="29">
        <v>213</v>
      </c>
      <c r="II40" s="29" t="s">
        <v>36</v>
      </c>
    </row>
    <row r="41" spans="1:243" s="28" customFormat="1" ht="26.25" customHeight="1">
      <c r="A41" s="73">
        <v>10.2</v>
      </c>
      <c r="B41" s="83" t="s">
        <v>113</v>
      </c>
      <c r="C41" s="64" t="s">
        <v>95</v>
      </c>
      <c r="D41" s="82">
        <v>400</v>
      </c>
      <c r="E41" s="57" t="s">
        <v>58</v>
      </c>
      <c r="F41" s="51"/>
      <c r="G41" s="30"/>
      <c r="H41" s="30"/>
      <c r="I41" s="19" t="s">
        <v>37</v>
      </c>
      <c r="J41" s="21">
        <f>IF(I41="Less(-)",-1,1)</f>
        <v>1</v>
      </c>
      <c r="K41" s="22" t="s">
        <v>43</v>
      </c>
      <c r="L41" s="22" t="s">
        <v>7</v>
      </c>
      <c r="M41" s="99"/>
      <c r="N41" s="46"/>
      <c r="O41" s="46"/>
      <c r="P41" s="50"/>
      <c r="Q41" s="46"/>
      <c r="R41" s="46"/>
      <c r="S41" s="47"/>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52"/>
      <c r="AV41" s="48"/>
      <c r="AW41" s="48"/>
      <c r="AX41" s="48"/>
      <c r="AY41" s="48"/>
      <c r="AZ41" s="48"/>
      <c r="BA41" s="103">
        <f>total_amount_ba($B$2,$D$2,D41,F41,J41,K41,M41)</f>
        <v>0</v>
      </c>
      <c r="BB41" s="103">
        <f>BA41+SUM(N41:AZ41)</f>
        <v>0</v>
      </c>
      <c r="BC41" s="128" t="str">
        <f>SpellNumber(L41,BB41)</f>
        <v>INR Zero Only</v>
      </c>
      <c r="IE41" s="29">
        <v>1.02</v>
      </c>
      <c r="IF41" s="29" t="s">
        <v>38</v>
      </c>
      <c r="IG41" s="29" t="s">
        <v>39</v>
      </c>
      <c r="IH41" s="29">
        <v>213</v>
      </c>
      <c r="II41" s="29" t="s">
        <v>36</v>
      </c>
    </row>
    <row r="42" spans="1:243" s="28" customFormat="1" ht="26.25" customHeight="1">
      <c r="A42" s="73">
        <v>10.3</v>
      </c>
      <c r="B42" s="83" t="s">
        <v>232</v>
      </c>
      <c r="C42" s="64" t="s">
        <v>96</v>
      </c>
      <c r="D42" s="82">
        <v>400</v>
      </c>
      <c r="E42" s="57" t="s">
        <v>58</v>
      </c>
      <c r="F42" s="51"/>
      <c r="G42" s="30"/>
      <c r="H42" s="30"/>
      <c r="I42" s="19" t="s">
        <v>37</v>
      </c>
      <c r="J42" s="21">
        <f>IF(I42="Less(-)",-1,1)</f>
        <v>1</v>
      </c>
      <c r="K42" s="22" t="s">
        <v>43</v>
      </c>
      <c r="L42" s="22" t="s">
        <v>7</v>
      </c>
      <c r="M42" s="99"/>
      <c r="N42" s="46"/>
      <c r="O42" s="46"/>
      <c r="P42" s="50"/>
      <c r="Q42" s="46"/>
      <c r="R42" s="46"/>
      <c r="S42" s="47"/>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52"/>
      <c r="AV42" s="48"/>
      <c r="AW42" s="48"/>
      <c r="AX42" s="48"/>
      <c r="AY42" s="48"/>
      <c r="AZ42" s="48"/>
      <c r="BA42" s="103">
        <f>total_amount_ba($B$2,$D$2,D42,F42,J42,K42,M42)</f>
        <v>0</v>
      </c>
      <c r="BB42" s="103">
        <f>BA42+SUM(N42:AZ42)</f>
        <v>0</v>
      </c>
      <c r="BC42" s="128" t="str">
        <f>SpellNumber(L42,BB42)</f>
        <v>INR Zero Only</v>
      </c>
      <c r="IE42" s="29">
        <v>1.02</v>
      </c>
      <c r="IF42" s="29" t="s">
        <v>38</v>
      </c>
      <c r="IG42" s="29" t="s">
        <v>39</v>
      </c>
      <c r="IH42" s="29">
        <v>213</v>
      </c>
      <c r="II42" s="29" t="s">
        <v>36</v>
      </c>
    </row>
    <row r="43" spans="1:243" s="28" customFormat="1" ht="27.75" customHeight="1">
      <c r="A43" s="56">
        <v>11</v>
      </c>
      <c r="B43" s="84" t="s">
        <v>171</v>
      </c>
      <c r="C43" s="64" t="s">
        <v>97</v>
      </c>
      <c r="D43" s="82"/>
      <c r="E43" s="57"/>
      <c r="F43" s="19"/>
      <c r="G43" s="20"/>
      <c r="H43" s="20"/>
      <c r="I43" s="19"/>
      <c r="J43" s="21"/>
      <c r="K43" s="22"/>
      <c r="L43" s="22"/>
      <c r="M43" s="98"/>
      <c r="N43" s="24"/>
      <c r="O43" s="24"/>
      <c r="P43" s="67"/>
      <c r="Q43" s="24"/>
      <c r="R43" s="24"/>
      <c r="S43" s="25"/>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02"/>
      <c r="BB43" s="107"/>
      <c r="BC43" s="128"/>
      <c r="IE43" s="29"/>
      <c r="IF43" s="29"/>
      <c r="IG43" s="29"/>
      <c r="IH43" s="29"/>
      <c r="II43" s="29"/>
    </row>
    <row r="44" spans="1:243" s="28" customFormat="1" ht="26.25" customHeight="1">
      <c r="A44" s="73">
        <v>11.1</v>
      </c>
      <c r="B44" s="83" t="s">
        <v>164</v>
      </c>
      <c r="C44" s="64" t="s">
        <v>98</v>
      </c>
      <c r="D44" s="82">
        <v>400</v>
      </c>
      <c r="E44" s="57" t="s">
        <v>58</v>
      </c>
      <c r="F44" s="51"/>
      <c r="G44" s="30"/>
      <c r="H44" s="30"/>
      <c r="I44" s="19" t="s">
        <v>37</v>
      </c>
      <c r="J44" s="21">
        <f aca="true" t="shared" si="4" ref="J44:J49">IF(I44="Less(-)",-1,1)</f>
        <v>1</v>
      </c>
      <c r="K44" s="22" t="s">
        <v>43</v>
      </c>
      <c r="L44" s="22" t="s">
        <v>7</v>
      </c>
      <c r="M44" s="99"/>
      <c r="N44" s="46"/>
      <c r="O44" s="46"/>
      <c r="P44" s="50"/>
      <c r="Q44" s="46"/>
      <c r="R44" s="46"/>
      <c r="S44" s="47"/>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52"/>
      <c r="AV44" s="48"/>
      <c r="AW44" s="48"/>
      <c r="AX44" s="48"/>
      <c r="AY44" s="48"/>
      <c r="AZ44" s="48"/>
      <c r="BA44" s="103">
        <f aca="true" t="shared" si="5" ref="BA44:BA49">total_amount_ba($B$2,$D$2,D44,F44,J44,K44,M44)</f>
        <v>0</v>
      </c>
      <c r="BB44" s="103">
        <f aca="true" t="shared" si="6" ref="BB44:BB49">BA44+SUM(N44:AZ44)</f>
        <v>0</v>
      </c>
      <c r="BC44" s="128" t="str">
        <f aca="true" t="shared" si="7" ref="BC44:BC49">SpellNumber(L44,BB44)</f>
        <v>INR Zero Only</v>
      </c>
      <c r="IE44" s="29">
        <v>1.02</v>
      </c>
      <c r="IF44" s="29" t="s">
        <v>38</v>
      </c>
      <c r="IG44" s="29" t="s">
        <v>39</v>
      </c>
      <c r="IH44" s="29">
        <v>213</v>
      </c>
      <c r="II44" s="29" t="s">
        <v>36</v>
      </c>
    </row>
    <row r="45" spans="1:243" s="28" customFormat="1" ht="26.25" customHeight="1">
      <c r="A45" s="73">
        <v>11.2</v>
      </c>
      <c r="B45" s="83" t="s">
        <v>314</v>
      </c>
      <c r="C45" s="64" t="s">
        <v>99</v>
      </c>
      <c r="D45" s="82">
        <v>400</v>
      </c>
      <c r="E45" s="57" t="s">
        <v>58</v>
      </c>
      <c r="F45" s="51"/>
      <c r="G45" s="30"/>
      <c r="H45" s="30"/>
      <c r="I45" s="19" t="s">
        <v>37</v>
      </c>
      <c r="J45" s="21">
        <f t="shared" si="4"/>
        <v>1</v>
      </c>
      <c r="K45" s="22" t="s">
        <v>43</v>
      </c>
      <c r="L45" s="22" t="s">
        <v>7</v>
      </c>
      <c r="M45" s="99"/>
      <c r="N45" s="46"/>
      <c r="O45" s="46"/>
      <c r="P45" s="50"/>
      <c r="Q45" s="46"/>
      <c r="R45" s="46"/>
      <c r="S45" s="47"/>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52"/>
      <c r="AV45" s="48"/>
      <c r="AW45" s="48"/>
      <c r="AX45" s="48"/>
      <c r="AY45" s="48"/>
      <c r="AZ45" s="48"/>
      <c r="BA45" s="116">
        <f t="shared" si="5"/>
        <v>0</v>
      </c>
      <c r="BB45" s="103">
        <f t="shared" si="6"/>
        <v>0</v>
      </c>
      <c r="BC45" s="128" t="str">
        <f t="shared" si="7"/>
        <v>INR Zero Only</v>
      </c>
      <c r="IE45" s="29"/>
      <c r="IF45" s="29"/>
      <c r="IG45" s="29"/>
      <c r="IH45" s="29"/>
      <c r="II45" s="29"/>
    </row>
    <row r="46" spans="1:243" s="28" customFormat="1" ht="26.25" customHeight="1">
      <c r="A46" s="73">
        <v>11.3</v>
      </c>
      <c r="B46" s="83" t="s">
        <v>114</v>
      </c>
      <c r="C46" s="64" t="s">
        <v>100</v>
      </c>
      <c r="D46" s="82">
        <v>400</v>
      </c>
      <c r="E46" s="57" t="s">
        <v>58</v>
      </c>
      <c r="F46" s="51"/>
      <c r="G46" s="30"/>
      <c r="H46" s="30"/>
      <c r="I46" s="19" t="s">
        <v>37</v>
      </c>
      <c r="J46" s="21">
        <f t="shared" si="4"/>
        <v>1</v>
      </c>
      <c r="K46" s="22" t="s">
        <v>43</v>
      </c>
      <c r="L46" s="22" t="s">
        <v>7</v>
      </c>
      <c r="M46" s="99"/>
      <c r="N46" s="46"/>
      <c r="O46" s="46"/>
      <c r="P46" s="50"/>
      <c r="Q46" s="46"/>
      <c r="R46" s="46"/>
      <c r="S46" s="47"/>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52"/>
      <c r="AV46" s="48"/>
      <c r="AW46" s="48"/>
      <c r="AX46" s="48"/>
      <c r="AY46" s="48"/>
      <c r="AZ46" s="48"/>
      <c r="BA46" s="116">
        <f t="shared" si="5"/>
        <v>0</v>
      </c>
      <c r="BB46" s="103">
        <f t="shared" si="6"/>
        <v>0</v>
      </c>
      <c r="BC46" s="128" t="str">
        <f t="shared" si="7"/>
        <v>INR Zero Only</v>
      </c>
      <c r="IE46" s="29">
        <v>1.02</v>
      </c>
      <c r="IF46" s="29" t="s">
        <v>38</v>
      </c>
      <c r="IG46" s="29" t="s">
        <v>39</v>
      </c>
      <c r="IH46" s="29">
        <v>213</v>
      </c>
      <c r="II46" s="29" t="s">
        <v>36</v>
      </c>
    </row>
    <row r="47" spans="1:243" s="28" customFormat="1" ht="26.25" customHeight="1">
      <c r="A47" s="73">
        <v>11.4</v>
      </c>
      <c r="B47" s="83" t="s">
        <v>115</v>
      </c>
      <c r="C47" s="64" t="s">
        <v>101</v>
      </c>
      <c r="D47" s="82">
        <v>400</v>
      </c>
      <c r="E47" s="57" t="s">
        <v>58</v>
      </c>
      <c r="F47" s="51"/>
      <c r="G47" s="30"/>
      <c r="H47" s="30"/>
      <c r="I47" s="19" t="s">
        <v>37</v>
      </c>
      <c r="J47" s="21">
        <f t="shared" si="4"/>
        <v>1</v>
      </c>
      <c r="K47" s="22" t="s">
        <v>43</v>
      </c>
      <c r="L47" s="22" t="s">
        <v>7</v>
      </c>
      <c r="M47" s="99"/>
      <c r="N47" s="46"/>
      <c r="O47" s="46"/>
      <c r="P47" s="50"/>
      <c r="Q47" s="46"/>
      <c r="R47" s="46"/>
      <c r="S47" s="47"/>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52"/>
      <c r="AV47" s="48"/>
      <c r="AW47" s="48"/>
      <c r="AX47" s="48"/>
      <c r="AY47" s="48"/>
      <c r="AZ47" s="48"/>
      <c r="BA47" s="116">
        <f t="shared" si="5"/>
        <v>0</v>
      </c>
      <c r="BB47" s="103">
        <f t="shared" si="6"/>
        <v>0</v>
      </c>
      <c r="BC47" s="128" t="str">
        <f t="shared" si="7"/>
        <v>INR Zero Only</v>
      </c>
      <c r="IE47" s="29">
        <v>1.02</v>
      </c>
      <c r="IF47" s="29" t="s">
        <v>38</v>
      </c>
      <c r="IG47" s="29" t="s">
        <v>39</v>
      </c>
      <c r="IH47" s="29">
        <v>213</v>
      </c>
      <c r="II47" s="29" t="s">
        <v>36</v>
      </c>
    </row>
    <row r="48" spans="1:243" s="28" customFormat="1" ht="26.25" customHeight="1">
      <c r="A48" s="73">
        <v>11.5</v>
      </c>
      <c r="B48" s="83" t="s">
        <v>116</v>
      </c>
      <c r="C48" s="64" t="s">
        <v>102</v>
      </c>
      <c r="D48" s="82">
        <v>400</v>
      </c>
      <c r="E48" s="57" t="s">
        <v>58</v>
      </c>
      <c r="F48" s="51"/>
      <c r="G48" s="30"/>
      <c r="H48" s="30"/>
      <c r="I48" s="19" t="s">
        <v>37</v>
      </c>
      <c r="J48" s="21">
        <f t="shared" si="4"/>
        <v>1</v>
      </c>
      <c r="K48" s="22" t="s">
        <v>43</v>
      </c>
      <c r="L48" s="22" t="s">
        <v>7</v>
      </c>
      <c r="M48" s="99"/>
      <c r="N48" s="46"/>
      <c r="O48" s="46"/>
      <c r="P48" s="50"/>
      <c r="Q48" s="46"/>
      <c r="R48" s="46"/>
      <c r="S48" s="47"/>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52"/>
      <c r="AV48" s="48"/>
      <c r="AW48" s="48"/>
      <c r="AX48" s="48"/>
      <c r="AY48" s="48"/>
      <c r="AZ48" s="48"/>
      <c r="BA48" s="116">
        <f t="shared" si="5"/>
        <v>0</v>
      </c>
      <c r="BB48" s="103">
        <f t="shared" si="6"/>
        <v>0</v>
      </c>
      <c r="BC48" s="128" t="str">
        <f t="shared" si="7"/>
        <v>INR Zero Only</v>
      </c>
      <c r="IE48" s="29">
        <v>1.02</v>
      </c>
      <c r="IF48" s="29" t="s">
        <v>38</v>
      </c>
      <c r="IG48" s="29" t="s">
        <v>39</v>
      </c>
      <c r="IH48" s="29">
        <v>213</v>
      </c>
      <c r="II48" s="29" t="s">
        <v>36</v>
      </c>
    </row>
    <row r="49" spans="1:243" s="28" customFormat="1" ht="26.25" customHeight="1">
      <c r="A49" s="56">
        <v>12</v>
      </c>
      <c r="B49" s="84" t="s">
        <v>111</v>
      </c>
      <c r="C49" s="64" t="s">
        <v>103</v>
      </c>
      <c r="D49" s="82">
        <v>1.5</v>
      </c>
      <c r="E49" s="57" t="s">
        <v>117</v>
      </c>
      <c r="F49" s="51"/>
      <c r="G49" s="30"/>
      <c r="H49" s="30"/>
      <c r="I49" s="19" t="s">
        <v>37</v>
      </c>
      <c r="J49" s="21">
        <f t="shared" si="4"/>
        <v>1</v>
      </c>
      <c r="K49" s="22" t="s">
        <v>43</v>
      </c>
      <c r="L49" s="22" t="s">
        <v>7</v>
      </c>
      <c r="M49" s="99"/>
      <c r="N49" s="46"/>
      <c r="O49" s="46"/>
      <c r="P49" s="50"/>
      <c r="Q49" s="46"/>
      <c r="R49" s="46"/>
      <c r="S49" s="47"/>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52"/>
      <c r="AV49" s="48"/>
      <c r="AW49" s="48"/>
      <c r="AX49" s="48"/>
      <c r="AY49" s="48"/>
      <c r="AZ49" s="48"/>
      <c r="BA49" s="116">
        <f t="shared" si="5"/>
        <v>0</v>
      </c>
      <c r="BB49" s="103">
        <f t="shared" si="6"/>
        <v>0</v>
      </c>
      <c r="BC49" s="128" t="str">
        <f t="shared" si="7"/>
        <v>INR Zero Only</v>
      </c>
      <c r="IE49" s="29">
        <v>1.02</v>
      </c>
      <c r="IF49" s="29" t="s">
        <v>38</v>
      </c>
      <c r="IG49" s="29" t="s">
        <v>39</v>
      </c>
      <c r="IH49" s="29">
        <v>213</v>
      </c>
      <c r="II49" s="29" t="s">
        <v>36</v>
      </c>
    </row>
    <row r="50" spans="1:243" s="28" customFormat="1" ht="31.5" customHeight="1">
      <c r="A50" s="56">
        <v>13</v>
      </c>
      <c r="B50" s="86" t="s">
        <v>224</v>
      </c>
      <c r="C50" s="64" t="s">
        <v>104</v>
      </c>
      <c r="D50" s="82"/>
      <c r="E50" s="57"/>
      <c r="F50" s="19"/>
      <c r="G50" s="20"/>
      <c r="H50" s="20"/>
      <c r="I50" s="19"/>
      <c r="J50" s="21"/>
      <c r="K50" s="22"/>
      <c r="L50" s="22"/>
      <c r="M50" s="98"/>
      <c r="N50" s="24"/>
      <c r="O50" s="24"/>
      <c r="P50" s="67"/>
      <c r="Q50" s="24"/>
      <c r="R50" s="24"/>
      <c r="S50" s="25"/>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02"/>
      <c r="BB50" s="107"/>
      <c r="BC50" s="128"/>
      <c r="IE50" s="29">
        <v>1</v>
      </c>
      <c r="IF50" s="29" t="s">
        <v>33</v>
      </c>
      <c r="IG50" s="29" t="s">
        <v>34</v>
      </c>
      <c r="IH50" s="29">
        <v>10</v>
      </c>
      <c r="II50" s="29" t="s">
        <v>35</v>
      </c>
    </row>
    <row r="51" spans="1:243" s="28" customFormat="1" ht="26.25" customHeight="1">
      <c r="A51" s="73">
        <v>13.1</v>
      </c>
      <c r="B51" s="85" t="s">
        <v>193</v>
      </c>
      <c r="C51" s="64" t="s">
        <v>105</v>
      </c>
      <c r="D51" s="82">
        <v>12</v>
      </c>
      <c r="E51" s="57" t="s">
        <v>233</v>
      </c>
      <c r="F51" s="51"/>
      <c r="G51" s="30"/>
      <c r="H51" s="30"/>
      <c r="I51" s="19" t="s">
        <v>37</v>
      </c>
      <c r="J51" s="21">
        <f>IF(I51="Less(-)",-1,1)</f>
        <v>1</v>
      </c>
      <c r="K51" s="22" t="s">
        <v>43</v>
      </c>
      <c r="L51" s="22" t="s">
        <v>7</v>
      </c>
      <c r="M51" s="99"/>
      <c r="N51" s="46"/>
      <c r="O51" s="46"/>
      <c r="P51" s="50"/>
      <c r="Q51" s="46"/>
      <c r="R51" s="46"/>
      <c r="S51" s="47"/>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52"/>
      <c r="AV51" s="48"/>
      <c r="AW51" s="48"/>
      <c r="AX51" s="48"/>
      <c r="AY51" s="48"/>
      <c r="AZ51" s="48"/>
      <c r="BA51" s="103">
        <f>total_amount_ba($B$2,$D$2,D51,F51,J51,K51,M51)</f>
        <v>0</v>
      </c>
      <c r="BB51" s="103">
        <f>BA51+SUM(N51:AZ51)</f>
        <v>0</v>
      </c>
      <c r="BC51" s="128" t="str">
        <f>SpellNumber(L51,BB51)</f>
        <v>INR Zero Only</v>
      </c>
      <c r="IE51" s="29">
        <v>1.02</v>
      </c>
      <c r="IF51" s="29" t="s">
        <v>38</v>
      </c>
      <c r="IG51" s="29" t="s">
        <v>39</v>
      </c>
      <c r="IH51" s="29">
        <v>213</v>
      </c>
      <c r="II51" s="29" t="s">
        <v>36</v>
      </c>
    </row>
    <row r="52" spans="1:243" s="28" customFormat="1" ht="26.25" customHeight="1">
      <c r="A52" s="73">
        <v>13.2</v>
      </c>
      <c r="B52" s="85" t="s">
        <v>186</v>
      </c>
      <c r="C52" s="64" t="s">
        <v>106</v>
      </c>
      <c r="D52" s="82">
        <v>6</v>
      </c>
      <c r="E52" s="57" t="s">
        <v>233</v>
      </c>
      <c r="F52" s="51"/>
      <c r="G52" s="30"/>
      <c r="H52" s="30"/>
      <c r="I52" s="19" t="s">
        <v>37</v>
      </c>
      <c r="J52" s="21">
        <f>IF(I52="Less(-)",-1,1)</f>
        <v>1</v>
      </c>
      <c r="K52" s="22" t="s">
        <v>43</v>
      </c>
      <c r="L52" s="22" t="s">
        <v>7</v>
      </c>
      <c r="M52" s="99"/>
      <c r="N52" s="46"/>
      <c r="O52" s="46"/>
      <c r="P52" s="50"/>
      <c r="Q52" s="46"/>
      <c r="R52" s="46"/>
      <c r="S52" s="47"/>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52"/>
      <c r="AV52" s="48"/>
      <c r="AW52" s="48"/>
      <c r="AX52" s="48"/>
      <c r="AY52" s="48"/>
      <c r="AZ52" s="48"/>
      <c r="BA52" s="103">
        <f>total_amount_ba($B$2,$D$2,D52,F52,J52,K52,M52)</f>
        <v>0</v>
      </c>
      <c r="BB52" s="103">
        <f>BA52+SUM(N52:AZ52)</f>
        <v>0</v>
      </c>
      <c r="BC52" s="128" t="str">
        <f>SpellNumber(L52,BB52)</f>
        <v>INR Zero Only</v>
      </c>
      <c r="IE52" s="29">
        <v>1.02</v>
      </c>
      <c r="IF52" s="29" t="s">
        <v>38</v>
      </c>
      <c r="IG52" s="29" t="s">
        <v>39</v>
      </c>
      <c r="IH52" s="29">
        <v>213</v>
      </c>
      <c r="II52" s="29" t="s">
        <v>36</v>
      </c>
    </row>
    <row r="53" spans="1:243" s="28" customFormat="1" ht="31.5" customHeight="1">
      <c r="A53" s="56">
        <v>14</v>
      </c>
      <c r="B53" s="86" t="s">
        <v>122</v>
      </c>
      <c r="C53" s="64" t="s">
        <v>107</v>
      </c>
      <c r="D53" s="82"/>
      <c r="E53" s="57"/>
      <c r="F53" s="19"/>
      <c r="G53" s="20"/>
      <c r="H53" s="20"/>
      <c r="I53" s="19"/>
      <c r="J53" s="21"/>
      <c r="K53" s="22"/>
      <c r="L53" s="22"/>
      <c r="M53" s="98"/>
      <c r="N53" s="24"/>
      <c r="O53" s="24"/>
      <c r="P53" s="67"/>
      <c r="Q53" s="24"/>
      <c r="R53" s="24"/>
      <c r="S53" s="25"/>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02"/>
      <c r="BB53" s="107"/>
      <c r="BC53" s="128"/>
      <c r="IE53" s="29">
        <v>1</v>
      </c>
      <c r="IF53" s="29" t="s">
        <v>33</v>
      </c>
      <c r="IG53" s="29" t="s">
        <v>34</v>
      </c>
      <c r="IH53" s="29">
        <v>10</v>
      </c>
      <c r="II53" s="29" t="s">
        <v>35</v>
      </c>
    </row>
    <row r="54" spans="1:243" s="28" customFormat="1" ht="26.25" customHeight="1">
      <c r="A54" s="73">
        <v>14.1</v>
      </c>
      <c r="B54" s="85" t="s">
        <v>234</v>
      </c>
      <c r="C54" s="64" t="s">
        <v>108</v>
      </c>
      <c r="D54" s="82">
        <v>450</v>
      </c>
      <c r="E54" s="57" t="s">
        <v>58</v>
      </c>
      <c r="F54" s="51"/>
      <c r="G54" s="30"/>
      <c r="H54" s="30"/>
      <c r="I54" s="19" t="s">
        <v>37</v>
      </c>
      <c r="J54" s="21">
        <f>IF(I54="Less(-)",-1,1)</f>
        <v>1</v>
      </c>
      <c r="K54" s="22" t="s">
        <v>43</v>
      </c>
      <c r="L54" s="22" t="s">
        <v>7</v>
      </c>
      <c r="M54" s="99"/>
      <c r="N54" s="46"/>
      <c r="O54" s="46"/>
      <c r="P54" s="50"/>
      <c r="Q54" s="46"/>
      <c r="R54" s="46"/>
      <c r="S54" s="47"/>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52"/>
      <c r="AV54" s="48"/>
      <c r="AW54" s="48"/>
      <c r="AX54" s="48"/>
      <c r="AY54" s="48"/>
      <c r="AZ54" s="48"/>
      <c r="BA54" s="103">
        <f>total_amount_ba($B$2,$D$2,D54,F54,J54,K54,M54)</f>
        <v>0</v>
      </c>
      <c r="BB54" s="103">
        <f>BA54+SUM(N54:AZ54)</f>
        <v>0</v>
      </c>
      <c r="BC54" s="128" t="str">
        <f>SpellNumber(L54,BB54)</f>
        <v>INR Zero Only</v>
      </c>
      <c r="IE54" s="29">
        <v>1.02</v>
      </c>
      <c r="IF54" s="29" t="s">
        <v>38</v>
      </c>
      <c r="IG54" s="29" t="s">
        <v>39</v>
      </c>
      <c r="IH54" s="29">
        <v>213</v>
      </c>
      <c r="II54" s="29" t="s">
        <v>36</v>
      </c>
    </row>
    <row r="55" spans="1:243" s="28" customFormat="1" ht="26.25" customHeight="1">
      <c r="A55" s="73">
        <v>14.2</v>
      </c>
      <c r="B55" s="85" t="s">
        <v>123</v>
      </c>
      <c r="C55" s="64" t="s">
        <v>109</v>
      </c>
      <c r="D55" s="82">
        <v>150</v>
      </c>
      <c r="E55" s="57" t="s">
        <v>58</v>
      </c>
      <c r="F55" s="51"/>
      <c r="G55" s="30"/>
      <c r="H55" s="30"/>
      <c r="I55" s="19" t="s">
        <v>37</v>
      </c>
      <c r="J55" s="21">
        <f>IF(I55="Less(-)",-1,1)</f>
        <v>1</v>
      </c>
      <c r="K55" s="22" t="s">
        <v>43</v>
      </c>
      <c r="L55" s="22" t="s">
        <v>7</v>
      </c>
      <c r="M55" s="99"/>
      <c r="N55" s="46"/>
      <c r="O55" s="46"/>
      <c r="P55" s="50"/>
      <c r="Q55" s="46"/>
      <c r="R55" s="46"/>
      <c r="S55" s="47"/>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52"/>
      <c r="AV55" s="48"/>
      <c r="AW55" s="48"/>
      <c r="AX55" s="48"/>
      <c r="AY55" s="48"/>
      <c r="AZ55" s="48"/>
      <c r="BA55" s="103">
        <f>total_amount_ba($B$2,$D$2,D55,F55,J55,K55,M55)</f>
        <v>0</v>
      </c>
      <c r="BB55" s="103">
        <f>BA55+SUM(N55:AZ55)</f>
        <v>0</v>
      </c>
      <c r="BC55" s="128" t="str">
        <f>SpellNumber(L55,BB55)</f>
        <v>INR Zero Only</v>
      </c>
      <c r="IE55" s="29">
        <v>1.02</v>
      </c>
      <c r="IF55" s="29" t="s">
        <v>38</v>
      </c>
      <c r="IG55" s="29" t="s">
        <v>39</v>
      </c>
      <c r="IH55" s="29">
        <v>213</v>
      </c>
      <c r="II55" s="29" t="s">
        <v>36</v>
      </c>
    </row>
    <row r="56" spans="1:243" s="28" customFormat="1" ht="34.5" customHeight="1">
      <c r="A56" s="73">
        <v>14.3</v>
      </c>
      <c r="B56" s="83" t="s">
        <v>157</v>
      </c>
      <c r="C56" s="64" t="s">
        <v>110</v>
      </c>
      <c r="D56" s="82">
        <v>100</v>
      </c>
      <c r="E56" s="57" t="s">
        <v>58</v>
      </c>
      <c r="F56" s="51"/>
      <c r="G56" s="30"/>
      <c r="H56" s="30"/>
      <c r="I56" s="19" t="s">
        <v>37</v>
      </c>
      <c r="J56" s="21">
        <f>IF(I56="Less(-)",-1,1)</f>
        <v>1</v>
      </c>
      <c r="K56" s="22" t="s">
        <v>43</v>
      </c>
      <c r="L56" s="22" t="s">
        <v>7</v>
      </c>
      <c r="M56" s="99"/>
      <c r="N56" s="46"/>
      <c r="O56" s="46"/>
      <c r="P56" s="50"/>
      <c r="Q56" s="46"/>
      <c r="R56" s="46"/>
      <c r="S56" s="47"/>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52"/>
      <c r="AV56" s="48"/>
      <c r="AW56" s="48"/>
      <c r="AX56" s="48"/>
      <c r="AY56" s="48"/>
      <c r="AZ56" s="48"/>
      <c r="BA56" s="103">
        <f>total_amount_ba($B$2,$D$2,D56,F56,J56,K56,M56)</f>
        <v>0</v>
      </c>
      <c r="BB56" s="103">
        <f>BA56+SUM(N56:AZ56)</f>
        <v>0</v>
      </c>
      <c r="BC56" s="128" t="str">
        <f>SpellNumber(L56,BB56)</f>
        <v>INR Zero Only</v>
      </c>
      <c r="IE56" s="29">
        <v>1.02</v>
      </c>
      <c r="IF56" s="29" t="s">
        <v>38</v>
      </c>
      <c r="IG56" s="29" t="s">
        <v>39</v>
      </c>
      <c r="IH56" s="29">
        <v>213</v>
      </c>
      <c r="II56" s="29" t="s">
        <v>36</v>
      </c>
    </row>
    <row r="57" spans="1:243" s="28" customFormat="1" ht="34.5" customHeight="1">
      <c r="A57" s="73">
        <v>14.4</v>
      </c>
      <c r="B57" s="83" t="s">
        <v>158</v>
      </c>
      <c r="C57" s="64" t="s">
        <v>118</v>
      </c>
      <c r="D57" s="82">
        <v>15</v>
      </c>
      <c r="E57" s="57" t="s">
        <v>58</v>
      </c>
      <c r="F57" s="51"/>
      <c r="G57" s="30"/>
      <c r="H57" s="30"/>
      <c r="I57" s="19" t="s">
        <v>37</v>
      </c>
      <c r="J57" s="21">
        <f>IF(I57="Less(-)",-1,1)</f>
        <v>1</v>
      </c>
      <c r="K57" s="22" t="s">
        <v>43</v>
      </c>
      <c r="L57" s="22" t="s">
        <v>7</v>
      </c>
      <c r="M57" s="99"/>
      <c r="N57" s="46"/>
      <c r="O57" s="46"/>
      <c r="P57" s="50"/>
      <c r="Q57" s="46"/>
      <c r="R57" s="46"/>
      <c r="S57" s="47"/>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52"/>
      <c r="AV57" s="48"/>
      <c r="AW57" s="48"/>
      <c r="AX57" s="48"/>
      <c r="AY57" s="48"/>
      <c r="AZ57" s="48"/>
      <c r="BA57" s="103">
        <f>total_amount_ba($B$2,$D$2,D57,F57,J57,K57,M57)</f>
        <v>0</v>
      </c>
      <c r="BB57" s="103">
        <f>BA57+SUM(N57:AZ57)</f>
        <v>0</v>
      </c>
      <c r="BC57" s="128" t="str">
        <f>SpellNumber(L57,BB57)</f>
        <v>INR Zero Only</v>
      </c>
      <c r="IE57" s="29"/>
      <c r="IF57" s="29"/>
      <c r="IG57" s="29"/>
      <c r="IH57" s="29"/>
      <c r="II57" s="29"/>
    </row>
    <row r="58" spans="1:243" s="138" customFormat="1" ht="32.25" customHeight="1">
      <c r="A58" s="96">
        <v>15</v>
      </c>
      <c r="B58" s="95" t="s">
        <v>166</v>
      </c>
      <c r="C58" s="64" t="s">
        <v>119</v>
      </c>
      <c r="D58" s="113">
        <v>1</v>
      </c>
      <c r="E58" s="57" t="s">
        <v>59</v>
      </c>
      <c r="F58" s="51"/>
      <c r="G58" s="30"/>
      <c r="H58" s="30"/>
      <c r="I58" s="19" t="s">
        <v>37</v>
      </c>
      <c r="J58" s="21">
        <f>IF(I58="Less(-)",-1,1)</f>
        <v>1</v>
      </c>
      <c r="K58" s="22" t="s">
        <v>43</v>
      </c>
      <c r="L58" s="22" t="s">
        <v>7</v>
      </c>
      <c r="M58" s="99"/>
      <c r="N58" s="132"/>
      <c r="O58" s="132"/>
      <c r="P58" s="133"/>
      <c r="Q58" s="132"/>
      <c r="R58" s="132"/>
      <c r="S58" s="134"/>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6"/>
      <c r="AV58" s="135"/>
      <c r="AW58" s="135"/>
      <c r="AX58" s="135"/>
      <c r="AY58" s="135"/>
      <c r="AZ58" s="135"/>
      <c r="BA58" s="116">
        <f>total_amount_ba($B$2,$D$2,D58,F58,J58,K58,M58)</f>
        <v>0</v>
      </c>
      <c r="BB58" s="116">
        <f>BA58+SUM(N58:AZ58)</f>
        <v>0</v>
      </c>
      <c r="BC58" s="137" t="str">
        <f>SpellNumber(L58,BB58)</f>
        <v>INR Zero Only</v>
      </c>
      <c r="IE58" s="139">
        <v>1.02</v>
      </c>
      <c r="IF58" s="139" t="s">
        <v>38</v>
      </c>
      <c r="IG58" s="139" t="s">
        <v>39</v>
      </c>
      <c r="IH58" s="139">
        <v>213</v>
      </c>
      <c r="II58" s="139" t="s">
        <v>36</v>
      </c>
    </row>
    <row r="59" spans="1:243" s="28" customFormat="1" ht="24" customHeight="1">
      <c r="A59" s="56">
        <v>16</v>
      </c>
      <c r="B59" s="86" t="s">
        <v>130</v>
      </c>
      <c r="C59" s="64" t="s">
        <v>120</v>
      </c>
      <c r="D59" s="82"/>
      <c r="E59" s="57"/>
      <c r="F59" s="19"/>
      <c r="G59" s="20"/>
      <c r="H59" s="20"/>
      <c r="I59" s="19"/>
      <c r="J59" s="21"/>
      <c r="K59" s="22"/>
      <c r="L59" s="22"/>
      <c r="M59" s="98"/>
      <c r="N59" s="24"/>
      <c r="O59" s="24"/>
      <c r="P59" s="67"/>
      <c r="Q59" s="24"/>
      <c r="R59" s="24"/>
      <c r="S59" s="25"/>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02"/>
      <c r="BB59" s="107"/>
      <c r="BC59" s="128"/>
      <c r="IE59" s="29"/>
      <c r="IF59" s="29"/>
      <c r="IG59" s="29"/>
      <c r="IH59" s="29"/>
      <c r="II59" s="29"/>
    </row>
    <row r="60" spans="1:243" s="28" customFormat="1" ht="26.25" customHeight="1">
      <c r="A60" s="73">
        <v>16.1</v>
      </c>
      <c r="B60" s="85" t="s">
        <v>235</v>
      </c>
      <c r="C60" s="64" t="s">
        <v>121</v>
      </c>
      <c r="D60" s="82">
        <v>12</v>
      </c>
      <c r="E60" s="57" t="s">
        <v>59</v>
      </c>
      <c r="F60" s="51"/>
      <c r="G60" s="30"/>
      <c r="H60" s="30"/>
      <c r="I60" s="19" t="s">
        <v>37</v>
      </c>
      <c r="J60" s="21">
        <f>IF(I60="Less(-)",-1,1)</f>
        <v>1</v>
      </c>
      <c r="K60" s="22" t="s">
        <v>43</v>
      </c>
      <c r="L60" s="22" t="s">
        <v>7</v>
      </c>
      <c r="M60" s="99"/>
      <c r="N60" s="46"/>
      <c r="O60" s="46"/>
      <c r="P60" s="50"/>
      <c r="Q60" s="46"/>
      <c r="R60" s="46"/>
      <c r="S60" s="47"/>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52"/>
      <c r="AV60" s="48"/>
      <c r="AW60" s="48"/>
      <c r="AX60" s="48"/>
      <c r="AY60" s="48"/>
      <c r="AZ60" s="48"/>
      <c r="BA60" s="103">
        <f>total_amount_ba($B$2,$D$2,D60,F60,J60,K60,M60)</f>
        <v>0</v>
      </c>
      <c r="BB60" s="103">
        <f>BA60+SUM(N60:AZ60)</f>
        <v>0</v>
      </c>
      <c r="BC60" s="128" t="str">
        <f>SpellNumber(L60,BB60)</f>
        <v>INR Zero Only</v>
      </c>
      <c r="IE60" s="29">
        <v>1.02</v>
      </c>
      <c r="IF60" s="29" t="s">
        <v>38</v>
      </c>
      <c r="IG60" s="29" t="s">
        <v>39</v>
      </c>
      <c r="IH60" s="29">
        <v>213</v>
      </c>
      <c r="II60" s="29" t="s">
        <v>36</v>
      </c>
    </row>
    <row r="61" spans="1:243" s="28" customFormat="1" ht="26.25" customHeight="1">
      <c r="A61" s="73">
        <v>16.2</v>
      </c>
      <c r="B61" s="85" t="s">
        <v>236</v>
      </c>
      <c r="C61" s="64" t="s">
        <v>124</v>
      </c>
      <c r="D61" s="82">
        <v>24</v>
      </c>
      <c r="E61" s="57" t="s">
        <v>59</v>
      </c>
      <c r="F61" s="51"/>
      <c r="G61" s="30"/>
      <c r="H61" s="30"/>
      <c r="I61" s="19" t="s">
        <v>37</v>
      </c>
      <c r="J61" s="21">
        <f>IF(I61="Less(-)",-1,1)</f>
        <v>1</v>
      </c>
      <c r="K61" s="22" t="s">
        <v>43</v>
      </c>
      <c r="L61" s="22" t="s">
        <v>7</v>
      </c>
      <c r="M61" s="99"/>
      <c r="N61" s="46"/>
      <c r="O61" s="46"/>
      <c r="P61" s="50"/>
      <c r="Q61" s="46"/>
      <c r="R61" s="46"/>
      <c r="S61" s="47"/>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52"/>
      <c r="AV61" s="48"/>
      <c r="AW61" s="48"/>
      <c r="AX61" s="48"/>
      <c r="AY61" s="48"/>
      <c r="AZ61" s="48"/>
      <c r="BA61" s="116">
        <f>total_amount_ba($B$2,$D$2,D61,F61,J61,K61,M61)</f>
        <v>0</v>
      </c>
      <c r="BB61" s="103">
        <f>BA61+SUM(N61:AZ61)</f>
        <v>0</v>
      </c>
      <c r="BC61" s="128" t="str">
        <f>SpellNumber(L61,BB61)</f>
        <v>INR Zero Only</v>
      </c>
      <c r="IE61" s="29"/>
      <c r="IF61" s="29"/>
      <c r="IG61" s="29"/>
      <c r="IH61" s="29"/>
      <c r="II61" s="29"/>
    </row>
    <row r="62" spans="1:243" s="28" customFormat="1" ht="30" customHeight="1">
      <c r="A62" s="73">
        <v>16.3</v>
      </c>
      <c r="B62" s="85" t="s">
        <v>167</v>
      </c>
      <c r="C62" s="64" t="s">
        <v>125</v>
      </c>
      <c r="D62" s="82">
        <v>6</v>
      </c>
      <c r="E62" s="57" t="s">
        <v>59</v>
      </c>
      <c r="F62" s="51"/>
      <c r="G62" s="30"/>
      <c r="H62" s="30"/>
      <c r="I62" s="19" t="s">
        <v>37</v>
      </c>
      <c r="J62" s="21">
        <f>IF(I62="Less(-)",-1,1)</f>
        <v>1</v>
      </c>
      <c r="K62" s="22" t="s">
        <v>43</v>
      </c>
      <c r="L62" s="22" t="s">
        <v>7</v>
      </c>
      <c r="M62" s="99"/>
      <c r="N62" s="46"/>
      <c r="O62" s="46"/>
      <c r="P62" s="50"/>
      <c r="Q62" s="46"/>
      <c r="R62" s="46"/>
      <c r="S62" s="47"/>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52"/>
      <c r="AV62" s="48"/>
      <c r="AW62" s="48"/>
      <c r="AX62" s="48"/>
      <c r="AY62" s="48"/>
      <c r="AZ62" s="48"/>
      <c r="BA62" s="116">
        <f>total_amount_ba($B$2,$D$2,D62,F62,J62,K62,M62)</f>
        <v>0</v>
      </c>
      <c r="BB62" s="103">
        <f>BA62+SUM(N62:AZ62)</f>
        <v>0</v>
      </c>
      <c r="BC62" s="128" t="str">
        <f>SpellNumber(L62,BB62)</f>
        <v>INR Zero Only</v>
      </c>
      <c r="IE62" s="29"/>
      <c r="IF62" s="29"/>
      <c r="IG62" s="29"/>
      <c r="IH62" s="29"/>
      <c r="II62" s="29"/>
    </row>
    <row r="63" spans="1:243" s="28" customFormat="1" ht="34.5" customHeight="1" thickBot="1">
      <c r="A63" s="73">
        <v>16.4</v>
      </c>
      <c r="B63" s="85" t="s">
        <v>168</v>
      </c>
      <c r="C63" s="64" t="s">
        <v>126</v>
      </c>
      <c r="D63" s="82">
        <v>6</v>
      </c>
      <c r="E63" s="57" t="s">
        <v>59</v>
      </c>
      <c r="F63" s="51"/>
      <c r="G63" s="30"/>
      <c r="H63" s="30"/>
      <c r="I63" s="19" t="s">
        <v>37</v>
      </c>
      <c r="J63" s="21">
        <f>IF(I63="Less(-)",-1,1)</f>
        <v>1</v>
      </c>
      <c r="K63" s="22" t="s">
        <v>43</v>
      </c>
      <c r="L63" s="22" t="s">
        <v>7</v>
      </c>
      <c r="M63" s="99"/>
      <c r="N63" s="46"/>
      <c r="O63" s="46"/>
      <c r="P63" s="50"/>
      <c r="Q63" s="46"/>
      <c r="R63" s="46"/>
      <c r="S63" s="47"/>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52"/>
      <c r="AV63" s="48"/>
      <c r="AW63" s="48"/>
      <c r="AX63" s="48"/>
      <c r="AY63" s="48"/>
      <c r="AZ63" s="48"/>
      <c r="BA63" s="116">
        <f>total_amount_ba($B$2,$D$2,D63,F63,J63,K63,M63)</f>
        <v>0</v>
      </c>
      <c r="BB63" s="103">
        <f>BA63+SUM(N63:AZ63)</f>
        <v>0</v>
      </c>
      <c r="BC63" s="128" t="str">
        <f>SpellNumber(L63,BB63)</f>
        <v>INR Zero Only</v>
      </c>
      <c r="IE63" s="29"/>
      <c r="IF63" s="29"/>
      <c r="IG63" s="29"/>
      <c r="IH63" s="29"/>
      <c r="II63" s="29"/>
    </row>
    <row r="64" spans="1:243" s="28" customFormat="1" ht="26.25" customHeight="1" thickBot="1">
      <c r="A64" s="56">
        <v>17</v>
      </c>
      <c r="B64" s="130" t="s">
        <v>165</v>
      </c>
      <c r="C64" s="64" t="s">
        <v>127</v>
      </c>
      <c r="D64" s="82">
        <v>1</v>
      </c>
      <c r="E64" s="57" t="s">
        <v>59</v>
      </c>
      <c r="F64" s="51"/>
      <c r="G64" s="30"/>
      <c r="H64" s="30"/>
      <c r="I64" s="19" t="s">
        <v>37</v>
      </c>
      <c r="J64" s="21">
        <f>IF(I64="Less(-)",-1,1)</f>
        <v>1</v>
      </c>
      <c r="K64" s="22" t="s">
        <v>43</v>
      </c>
      <c r="L64" s="22" t="s">
        <v>7</v>
      </c>
      <c r="M64" s="99"/>
      <c r="N64" s="46"/>
      <c r="O64" s="46"/>
      <c r="P64" s="50"/>
      <c r="Q64" s="46"/>
      <c r="R64" s="46"/>
      <c r="S64" s="47"/>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52"/>
      <c r="AV64" s="48"/>
      <c r="AW64" s="48"/>
      <c r="AX64" s="48"/>
      <c r="AY64" s="48"/>
      <c r="AZ64" s="48"/>
      <c r="BA64" s="103">
        <f>total_amount_ba($B$2,$D$2,D64,F64,J64,K64,M64)</f>
        <v>0</v>
      </c>
      <c r="BB64" s="103">
        <f>BA64+SUM(N64:AZ64)</f>
        <v>0</v>
      </c>
      <c r="BC64" s="128" t="str">
        <f>SpellNumber(L64,BB64)</f>
        <v>INR Zero Only</v>
      </c>
      <c r="IE64" s="29">
        <v>1.02</v>
      </c>
      <c r="IF64" s="29" t="s">
        <v>38</v>
      </c>
      <c r="IG64" s="29" t="s">
        <v>39</v>
      </c>
      <c r="IH64" s="29">
        <v>213</v>
      </c>
      <c r="II64" s="29" t="s">
        <v>36</v>
      </c>
    </row>
    <row r="65" spans="1:243" s="28" customFormat="1" ht="24" customHeight="1">
      <c r="A65" s="56">
        <v>18</v>
      </c>
      <c r="B65" s="86" t="s">
        <v>137</v>
      </c>
      <c r="C65" s="64" t="s">
        <v>128</v>
      </c>
      <c r="D65" s="82"/>
      <c r="E65" s="57"/>
      <c r="F65" s="19"/>
      <c r="G65" s="20"/>
      <c r="H65" s="20"/>
      <c r="I65" s="19"/>
      <c r="J65" s="21"/>
      <c r="K65" s="22"/>
      <c r="L65" s="22"/>
      <c r="M65" s="98"/>
      <c r="N65" s="24"/>
      <c r="O65" s="24"/>
      <c r="P65" s="67"/>
      <c r="Q65" s="24"/>
      <c r="R65" s="24"/>
      <c r="S65" s="25"/>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02"/>
      <c r="BB65" s="107"/>
      <c r="BC65" s="128"/>
      <c r="IE65" s="29">
        <v>1</v>
      </c>
      <c r="IF65" s="29" t="s">
        <v>33</v>
      </c>
      <c r="IG65" s="29" t="s">
        <v>34</v>
      </c>
      <c r="IH65" s="29">
        <v>10</v>
      </c>
      <c r="II65" s="29" t="s">
        <v>35</v>
      </c>
    </row>
    <row r="66" spans="1:243" s="28" customFormat="1" ht="24.75" customHeight="1">
      <c r="A66" s="56">
        <v>18.1</v>
      </c>
      <c r="B66" s="84" t="s">
        <v>138</v>
      </c>
      <c r="C66" s="64" t="s">
        <v>129</v>
      </c>
      <c r="D66" s="82"/>
      <c r="E66" s="57"/>
      <c r="F66" s="19"/>
      <c r="G66" s="20"/>
      <c r="H66" s="20"/>
      <c r="I66" s="19"/>
      <c r="J66" s="21"/>
      <c r="K66" s="22"/>
      <c r="L66" s="22"/>
      <c r="M66" s="98"/>
      <c r="N66" s="24"/>
      <c r="O66" s="24"/>
      <c r="P66" s="67"/>
      <c r="Q66" s="24"/>
      <c r="R66" s="24"/>
      <c r="S66" s="25"/>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02"/>
      <c r="BB66" s="107"/>
      <c r="BC66" s="128"/>
      <c r="IE66" s="29">
        <v>1</v>
      </c>
      <c r="IF66" s="29" t="s">
        <v>33</v>
      </c>
      <c r="IG66" s="29" t="s">
        <v>34</v>
      </c>
      <c r="IH66" s="29">
        <v>10</v>
      </c>
      <c r="II66" s="29" t="s">
        <v>35</v>
      </c>
    </row>
    <row r="67" spans="1:243" s="28" customFormat="1" ht="26.25" customHeight="1">
      <c r="A67" s="73">
        <v>18.11</v>
      </c>
      <c r="B67" s="83" t="s">
        <v>161</v>
      </c>
      <c r="C67" s="64" t="s">
        <v>131</v>
      </c>
      <c r="D67" s="82">
        <v>1</v>
      </c>
      <c r="E67" s="57" t="s">
        <v>59</v>
      </c>
      <c r="F67" s="51"/>
      <c r="G67" s="30"/>
      <c r="H67" s="30"/>
      <c r="I67" s="19" t="s">
        <v>37</v>
      </c>
      <c r="J67" s="21">
        <f aca="true" t="shared" si="8" ref="J67:J74">IF(I67="Less(-)",-1,1)</f>
        <v>1</v>
      </c>
      <c r="K67" s="22" t="s">
        <v>43</v>
      </c>
      <c r="L67" s="22" t="s">
        <v>7</v>
      </c>
      <c r="M67" s="99"/>
      <c r="N67" s="46"/>
      <c r="O67" s="46"/>
      <c r="P67" s="50"/>
      <c r="Q67" s="46"/>
      <c r="R67" s="46"/>
      <c r="S67" s="47"/>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52"/>
      <c r="AV67" s="48"/>
      <c r="AW67" s="48"/>
      <c r="AX67" s="48"/>
      <c r="AY67" s="48"/>
      <c r="AZ67" s="48"/>
      <c r="BA67" s="103">
        <f aca="true" t="shared" si="9" ref="BA67:BA74">total_amount_ba($B$2,$D$2,D67,F67,J67,K67,M67)</f>
        <v>0</v>
      </c>
      <c r="BB67" s="103">
        <f aca="true" t="shared" si="10" ref="BB67:BB74">BA67+SUM(N67:AZ67)</f>
        <v>0</v>
      </c>
      <c r="BC67" s="128" t="str">
        <f aca="true" t="shared" si="11" ref="BC67:BC74">SpellNumber(L67,BB67)</f>
        <v>INR Zero Only</v>
      </c>
      <c r="IE67" s="29">
        <v>1.02</v>
      </c>
      <c r="IF67" s="29" t="s">
        <v>38</v>
      </c>
      <c r="IG67" s="29" t="s">
        <v>39</v>
      </c>
      <c r="IH67" s="29">
        <v>213</v>
      </c>
      <c r="II67" s="29" t="s">
        <v>36</v>
      </c>
    </row>
    <row r="68" spans="1:243" s="28" customFormat="1" ht="26.25" customHeight="1">
      <c r="A68" s="73">
        <v>18.12</v>
      </c>
      <c r="B68" s="83" t="s">
        <v>162</v>
      </c>
      <c r="C68" s="64" t="s">
        <v>132</v>
      </c>
      <c r="D68" s="82">
        <v>6</v>
      </c>
      <c r="E68" s="57" t="s">
        <v>59</v>
      </c>
      <c r="F68" s="51"/>
      <c r="G68" s="30"/>
      <c r="H68" s="30"/>
      <c r="I68" s="19" t="s">
        <v>37</v>
      </c>
      <c r="J68" s="21">
        <f t="shared" si="8"/>
        <v>1</v>
      </c>
      <c r="K68" s="22" t="s">
        <v>43</v>
      </c>
      <c r="L68" s="22" t="s">
        <v>7</v>
      </c>
      <c r="M68" s="99"/>
      <c r="N68" s="46"/>
      <c r="O68" s="46"/>
      <c r="P68" s="50"/>
      <c r="Q68" s="46"/>
      <c r="R68" s="46"/>
      <c r="S68" s="47"/>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52"/>
      <c r="AV68" s="48"/>
      <c r="AW68" s="48"/>
      <c r="AX68" s="48"/>
      <c r="AY68" s="48"/>
      <c r="AZ68" s="48"/>
      <c r="BA68" s="103">
        <f t="shared" si="9"/>
        <v>0</v>
      </c>
      <c r="BB68" s="103">
        <f t="shared" si="10"/>
        <v>0</v>
      </c>
      <c r="BC68" s="128" t="str">
        <f t="shared" si="11"/>
        <v>INR Zero Only</v>
      </c>
      <c r="IE68" s="29">
        <v>1.02</v>
      </c>
      <c r="IF68" s="29" t="s">
        <v>38</v>
      </c>
      <c r="IG68" s="29" t="s">
        <v>39</v>
      </c>
      <c r="IH68" s="29">
        <v>213</v>
      </c>
      <c r="II68" s="29" t="s">
        <v>36</v>
      </c>
    </row>
    <row r="69" spans="1:243" s="28" customFormat="1" ht="26.25" customHeight="1">
      <c r="A69" s="73">
        <v>18.13</v>
      </c>
      <c r="B69" s="83" t="s">
        <v>163</v>
      </c>
      <c r="C69" s="64" t="s">
        <v>133</v>
      </c>
      <c r="D69" s="82">
        <v>6</v>
      </c>
      <c r="E69" s="57" t="s">
        <v>59</v>
      </c>
      <c r="F69" s="51"/>
      <c r="G69" s="30"/>
      <c r="H69" s="30"/>
      <c r="I69" s="19" t="s">
        <v>37</v>
      </c>
      <c r="J69" s="21">
        <f t="shared" si="8"/>
        <v>1</v>
      </c>
      <c r="K69" s="22" t="s">
        <v>43</v>
      </c>
      <c r="L69" s="22" t="s">
        <v>7</v>
      </c>
      <c r="M69" s="99"/>
      <c r="N69" s="46"/>
      <c r="O69" s="46"/>
      <c r="P69" s="50"/>
      <c r="Q69" s="46"/>
      <c r="R69" s="46"/>
      <c r="S69" s="47"/>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52"/>
      <c r="AV69" s="48"/>
      <c r="AW69" s="48"/>
      <c r="AX69" s="48"/>
      <c r="AY69" s="48"/>
      <c r="AZ69" s="48"/>
      <c r="BA69" s="103">
        <f t="shared" si="9"/>
        <v>0</v>
      </c>
      <c r="BB69" s="103">
        <f t="shared" si="10"/>
        <v>0</v>
      </c>
      <c r="BC69" s="128" t="str">
        <f t="shared" si="11"/>
        <v>INR Zero Only</v>
      </c>
      <c r="IE69" s="29">
        <v>1.02</v>
      </c>
      <c r="IF69" s="29" t="s">
        <v>38</v>
      </c>
      <c r="IG69" s="29" t="s">
        <v>39</v>
      </c>
      <c r="IH69" s="29">
        <v>213</v>
      </c>
      <c r="II69" s="29" t="s">
        <v>36</v>
      </c>
    </row>
    <row r="70" spans="1:243" s="28" customFormat="1" ht="26.25" customHeight="1">
      <c r="A70" s="73">
        <v>18.14</v>
      </c>
      <c r="B70" s="83" t="s">
        <v>237</v>
      </c>
      <c r="C70" s="64" t="s">
        <v>134</v>
      </c>
      <c r="D70" s="82">
        <v>1</v>
      </c>
      <c r="E70" s="57" t="s">
        <v>59</v>
      </c>
      <c r="F70" s="51"/>
      <c r="G70" s="30"/>
      <c r="H70" s="30"/>
      <c r="I70" s="19" t="s">
        <v>37</v>
      </c>
      <c r="J70" s="21">
        <f t="shared" si="8"/>
        <v>1</v>
      </c>
      <c r="K70" s="22" t="s">
        <v>43</v>
      </c>
      <c r="L70" s="22" t="s">
        <v>7</v>
      </c>
      <c r="M70" s="99"/>
      <c r="N70" s="46"/>
      <c r="O70" s="46"/>
      <c r="P70" s="50"/>
      <c r="Q70" s="46"/>
      <c r="R70" s="46"/>
      <c r="S70" s="47"/>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52"/>
      <c r="AV70" s="48"/>
      <c r="AW70" s="48"/>
      <c r="AX70" s="48"/>
      <c r="AY70" s="48"/>
      <c r="AZ70" s="48"/>
      <c r="BA70" s="103">
        <f t="shared" si="9"/>
        <v>0</v>
      </c>
      <c r="BB70" s="103">
        <f t="shared" si="10"/>
        <v>0</v>
      </c>
      <c r="BC70" s="128" t="str">
        <f t="shared" si="11"/>
        <v>INR Zero Only</v>
      </c>
      <c r="IE70" s="29">
        <v>1.02</v>
      </c>
      <c r="IF70" s="29" t="s">
        <v>38</v>
      </c>
      <c r="IG70" s="29" t="s">
        <v>39</v>
      </c>
      <c r="IH70" s="29">
        <v>213</v>
      </c>
      <c r="II70" s="29" t="s">
        <v>36</v>
      </c>
    </row>
    <row r="71" spans="1:243" s="28" customFormat="1" ht="26.25" customHeight="1">
      <c r="A71" s="73">
        <v>18.15</v>
      </c>
      <c r="B71" s="83" t="s">
        <v>238</v>
      </c>
      <c r="C71" s="64" t="s">
        <v>135</v>
      </c>
      <c r="D71" s="82">
        <v>1</v>
      </c>
      <c r="E71" s="57" t="s">
        <v>59</v>
      </c>
      <c r="F71" s="51"/>
      <c r="G71" s="30"/>
      <c r="H71" s="30"/>
      <c r="I71" s="19" t="s">
        <v>37</v>
      </c>
      <c r="J71" s="21">
        <f t="shared" si="8"/>
        <v>1</v>
      </c>
      <c r="K71" s="22" t="s">
        <v>43</v>
      </c>
      <c r="L71" s="22" t="s">
        <v>7</v>
      </c>
      <c r="M71" s="99"/>
      <c r="N71" s="46"/>
      <c r="O71" s="46"/>
      <c r="P71" s="50"/>
      <c r="Q71" s="46"/>
      <c r="R71" s="46"/>
      <c r="S71" s="47"/>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52"/>
      <c r="AV71" s="48"/>
      <c r="AW71" s="48"/>
      <c r="AX71" s="48"/>
      <c r="AY71" s="48"/>
      <c r="AZ71" s="48"/>
      <c r="BA71" s="103">
        <f t="shared" si="9"/>
        <v>0</v>
      </c>
      <c r="BB71" s="103">
        <f t="shared" si="10"/>
        <v>0</v>
      </c>
      <c r="BC71" s="128" t="str">
        <f t="shared" si="11"/>
        <v>INR Zero Only</v>
      </c>
      <c r="IE71" s="29">
        <v>1.02</v>
      </c>
      <c r="IF71" s="29" t="s">
        <v>38</v>
      </c>
      <c r="IG71" s="29" t="s">
        <v>39</v>
      </c>
      <c r="IH71" s="29">
        <v>213</v>
      </c>
      <c r="II71" s="29" t="s">
        <v>36</v>
      </c>
    </row>
    <row r="72" spans="1:243" s="28" customFormat="1" ht="26.25" customHeight="1">
      <c r="A72" s="73">
        <v>18.16</v>
      </c>
      <c r="B72" s="83" t="s">
        <v>239</v>
      </c>
      <c r="C72" s="64" t="s">
        <v>136</v>
      </c>
      <c r="D72" s="82">
        <v>1</v>
      </c>
      <c r="E72" s="57" t="s">
        <v>59</v>
      </c>
      <c r="F72" s="51"/>
      <c r="G72" s="30"/>
      <c r="H72" s="30"/>
      <c r="I72" s="19" t="s">
        <v>37</v>
      </c>
      <c r="J72" s="21">
        <f t="shared" si="8"/>
        <v>1</v>
      </c>
      <c r="K72" s="22" t="s">
        <v>43</v>
      </c>
      <c r="L72" s="22" t="s">
        <v>7</v>
      </c>
      <c r="M72" s="99"/>
      <c r="N72" s="46"/>
      <c r="O72" s="46"/>
      <c r="P72" s="50"/>
      <c r="Q72" s="46"/>
      <c r="R72" s="46"/>
      <c r="S72" s="47"/>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52"/>
      <c r="AV72" s="48"/>
      <c r="AW72" s="48"/>
      <c r="AX72" s="48"/>
      <c r="AY72" s="48"/>
      <c r="AZ72" s="48"/>
      <c r="BA72" s="103">
        <f t="shared" si="9"/>
        <v>0</v>
      </c>
      <c r="BB72" s="103">
        <f t="shared" si="10"/>
        <v>0</v>
      </c>
      <c r="BC72" s="128" t="str">
        <f t="shared" si="11"/>
        <v>INR Zero Only</v>
      </c>
      <c r="IE72" s="29">
        <v>1.02</v>
      </c>
      <c r="IF72" s="29" t="s">
        <v>38</v>
      </c>
      <c r="IG72" s="29" t="s">
        <v>39</v>
      </c>
      <c r="IH72" s="29">
        <v>213</v>
      </c>
      <c r="II72" s="29" t="s">
        <v>36</v>
      </c>
    </row>
    <row r="73" spans="1:243" s="28" customFormat="1" ht="26.25" customHeight="1">
      <c r="A73" s="73">
        <v>18.17</v>
      </c>
      <c r="B73" s="83" t="s">
        <v>240</v>
      </c>
      <c r="C73" s="64" t="s">
        <v>139</v>
      </c>
      <c r="D73" s="82">
        <v>1</v>
      </c>
      <c r="E73" s="57" t="s">
        <v>59</v>
      </c>
      <c r="F73" s="51"/>
      <c r="G73" s="30"/>
      <c r="H73" s="30"/>
      <c r="I73" s="19" t="s">
        <v>37</v>
      </c>
      <c r="J73" s="21">
        <f t="shared" si="8"/>
        <v>1</v>
      </c>
      <c r="K73" s="22" t="s">
        <v>43</v>
      </c>
      <c r="L73" s="22" t="s">
        <v>7</v>
      </c>
      <c r="M73" s="99"/>
      <c r="N73" s="46"/>
      <c r="O73" s="46"/>
      <c r="P73" s="50"/>
      <c r="Q73" s="46"/>
      <c r="R73" s="46"/>
      <c r="S73" s="47"/>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52"/>
      <c r="AV73" s="48"/>
      <c r="AW73" s="48"/>
      <c r="AX73" s="48"/>
      <c r="AY73" s="48"/>
      <c r="AZ73" s="48"/>
      <c r="BA73" s="103">
        <f t="shared" si="9"/>
        <v>0</v>
      </c>
      <c r="BB73" s="103">
        <f t="shared" si="10"/>
        <v>0</v>
      </c>
      <c r="BC73" s="128" t="str">
        <f t="shared" si="11"/>
        <v>INR Zero Only</v>
      </c>
      <c r="IE73" s="29">
        <v>1.02</v>
      </c>
      <c r="IF73" s="29" t="s">
        <v>38</v>
      </c>
      <c r="IG73" s="29" t="s">
        <v>39</v>
      </c>
      <c r="IH73" s="29">
        <v>213</v>
      </c>
      <c r="II73" s="29" t="s">
        <v>36</v>
      </c>
    </row>
    <row r="74" spans="1:243" s="28" customFormat="1" ht="26.25" customHeight="1">
      <c r="A74" s="73">
        <v>18.18</v>
      </c>
      <c r="B74" s="83" t="s">
        <v>195</v>
      </c>
      <c r="C74" s="64" t="s">
        <v>187</v>
      </c>
      <c r="D74" s="82">
        <v>1</v>
      </c>
      <c r="E74" s="57" t="s">
        <v>59</v>
      </c>
      <c r="F74" s="51"/>
      <c r="G74" s="30"/>
      <c r="H74" s="30"/>
      <c r="I74" s="19" t="s">
        <v>37</v>
      </c>
      <c r="J74" s="21">
        <f t="shared" si="8"/>
        <v>1</v>
      </c>
      <c r="K74" s="22" t="s">
        <v>43</v>
      </c>
      <c r="L74" s="22" t="s">
        <v>7</v>
      </c>
      <c r="M74" s="99"/>
      <c r="N74" s="46"/>
      <c r="O74" s="46"/>
      <c r="P74" s="50"/>
      <c r="Q74" s="46"/>
      <c r="R74" s="46"/>
      <c r="S74" s="47"/>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52"/>
      <c r="AV74" s="48"/>
      <c r="AW74" s="48"/>
      <c r="AX74" s="48"/>
      <c r="AY74" s="48"/>
      <c r="AZ74" s="48"/>
      <c r="BA74" s="103">
        <f t="shared" si="9"/>
        <v>0</v>
      </c>
      <c r="BB74" s="103">
        <f t="shared" si="10"/>
        <v>0</v>
      </c>
      <c r="BC74" s="128" t="str">
        <f t="shared" si="11"/>
        <v>INR Zero Only</v>
      </c>
      <c r="IE74" s="29">
        <v>1.02</v>
      </c>
      <c r="IF74" s="29" t="s">
        <v>38</v>
      </c>
      <c r="IG74" s="29" t="s">
        <v>39</v>
      </c>
      <c r="IH74" s="29">
        <v>213</v>
      </c>
      <c r="II74" s="29" t="s">
        <v>36</v>
      </c>
    </row>
    <row r="75" spans="1:243" s="28" customFormat="1" ht="27.75" customHeight="1">
      <c r="A75" s="56">
        <v>18.2</v>
      </c>
      <c r="B75" s="84" t="s">
        <v>140</v>
      </c>
      <c r="C75" s="64" t="s">
        <v>188</v>
      </c>
      <c r="D75" s="82"/>
      <c r="E75" s="57"/>
      <c r="F75" s="19"/>
      <c r="G75" s="20"/>
      <c r="H75" s="20"/>
      <c r="I75" s="19"/>
      <c r="J75" s="21"/>
      <c r="K75" s="22"/>
      <c r="L75" s="22"/>
      <c r="M75" s="98"/>
      <c r="N75" s="24"/>
      <c r="O75" s="24"/>
      <c r="P75" s="67"/>
      <c r="Q75" s="24"/>
      <c r="R75" s="24"/>
      <c r="S75" s="25"/>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02"/>
      <c r="BB75" s="107"/>
      <c r="BC75" s="128"/>
      <c r="IE75" s="29">
        <v>1</v>
      </c>
      <c r="IF75" s="29" t="s">
        <v>33</v>
      </c>
      <c r="IG75" s="29" t="s">
        <v>34</v>
      </c>
      <c r="IH75" s="29">
        <v>10</v>
      </c>
      <c r="II75" s="29" t="s">
        <v>35</v>
      </c>
    </row>
    <row r="76" spans="1:243" s="28" customFormat="1" ht="26.25" customHeight="1">
      <c r="A76" s="73">
        <v>18.21</v>
      </c>
      <c r="B76" s="85" t="s">
        <v>159</v>
      </c>
      <c r="C76" s="64" t="s">
        <v>189</v>
      </c>
      <c r="D76" s="82">
        <v>1</v>
      </c>
      <c r="E76" s="57" t="s">
        <v>59</v>
      </c>
      <c r="F76" s="51"/>
      <c r="G76" s="30"/>
      <c r="H76" s="30"/>
      <c r="I76" s="19" t="s">
        <v>37</v>
      </c>
      <c r="J76" s="21">
        <f aca="true" t="shared" si="12" ref="J76:J85">IF(I76="Less(-)",-1,1)</f>
        <v>1</v>
      </c>
      <c r="K76" s="22" t="s">
        <v>43</v>
      </c>
      <c r="L76" s="22" t="s">
        <v>7</v>
      </c>
      <c r="M76" s="99"/>
      <c r="N76" s="46"/>
      <c r="O76" s="46"/>
      <c r="P76" s="50"/>
      <c r="Q76" s="46"/>
      <c r="R76" s="46"/>
      <c r="S76" s="47"/>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52"/>
      <c r="AV76" s="48"/>
      <c r="AW76" s="48"/>
      <c r="AX76" s="48"/>
      <c r="AY76" s="48"/>
      <c r="AZ76" s="48"/>
      <c r="BA76" s="103">
        <f aca="true" t="shared" si="13" ref="BA76:BA85">total_amount_ba($B$2,$D$2,D76,F76,J76,K76,M76)</f>
        <v>0</v>
      </c>
      <c r="BB76" s="103">
        <f aca="true" t="shared" si="14" ref="BB76:BB85">BA76+SUM(N76:AZ76)</f>
        <v>0</v>
      </c>
      <c r="BC76" s="128" t="str">
        <f aca="true" t="shared" si="15" ref="BC76:BC85">SpellNumber(L76,BB76)</f>
        <v>INR Zero Only</v>
      </c>
      <c r="IE76" s="29">
        <v>1.02</v>
      </c>
      <c r="IF76" s="29" t="s">
        <v>38</v>
      </c>
      <c r="IG76" s="29" t="s">
        <v>39</v>
      </c>
      <c r="IH76" s="29">
        <v>213</v>
      </c>
      <c r="II76" s="29" t="s">
        <v>36</v>
      </c>
    </row>
    <row r="77" spans="1:243" s="28" customFormat="1" ht="26.25" customHeight="1">
      <c r="A77" s="73">
        <v>18.22</v>
      </c>
      <c r="B77" s="85" t="s">
        <v>160</v>
      </c>
      <c r="C77" s="64" t="s">
        <v>203</v>
      </c>
      <c r="D77" s="82">
        <v>1</v>
      </c>
      <c r="E77" s="57" t="s">
        <v>59</v>
      </c>
      <c r="F77" s="51"/>
      <c r="G77" s="30"/>
      <c r="H77" s="30"/>
      <c r="I77" s="19" t="s">
        <v>37</v>
      </c>
      <c r="J77" s="21">
        <f t="shared" si="12"/>
        <v>1</v>
      </c>
      <c r="K77" s="22" t="s">
        <v>43</v>
      </c>
      <c r="L77" s="22" t="s">
        <v>7</v>
      </c>
      <c r="M77" s="99"/>
      <c r="N77" s="46"/>
      <c r="O77" s="46"/>
      <c r="P77" s="50"/>
      <c r="Q77" s="46"/>
      <c r="R77" s="46"/>
      <c r="S77" s="47"/>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52"/>
      <c r="AV77" s="48"/>
      <c r="AW77" s="48"/>
      <c r="AX77" s="48"/>
      <c r="AY77" s="48"/>
      <c r="AZ77" s="48"/>
      <c r="BA77" s="103">
        <f t="shared" si="13"/>
        <v>0</v>
      </c>
      <c r="BB77" s="103">
        <f t="shared" si="14"/>
        <v>0</v>
      </c>
      <c r="BC77" s="128" t="str">
        <f t="shared" si="15"/>
        <v>INR Zero Only</v>
      </c>
      <c r="IE77" s="29">
        <v>1.02</v>
      </c>
      <c r="IF77" s="29" t="s">
        <v>38</v>
      </c>
      <c r="IG77" s="29" t="s">
        <v>39</v>
      </c>
      <c r="IH77" s="29">
        <v>213</v>
      </c>
      <c r="II77" s="29" t="s">
        <v>36</v>
      </c>
    </row>
    <row r="78" spans="1:243" s="28" customFormat="1" ht="26.25" customHeight="1">
      <c r="A78" s="73">
        <v>18.23</v>
      </c>
      <c r="B78" s="85" t="s">
        <v>318</v>
      </c>
      <c r="C78" s="64" t="s">
        <v>204</v>
      </c>
      <c r="D78" s="82">
        <v>1</v>
      </c>
      <c r="E78" s="57" t="s">
        <v>59</v>
      </c>
      <c r="F78" s="51"/>
      <c r="G78" s="30"/>
      <c r="H78" s="30"/>
      <c r="I78" s="19" t="s">
        <v>37</v>
      </c>
      <c r="J78" s="21">
        <f t="shared" si="12"/>
        <v>1</v>
      </c>
      <c r="K78" s="22" t="s">
        <v>43</v>
      </c>
      <c r="L78" s="22" t="s">
        <v>7</v>
      </c>
      <c r="M78" s="99"/>
      <c r="N78" s="46"/>
      <c r="O78" s="46"/>
      <c r="P78" s="50"/>
      <c r="Q78" s="46"/>
      <c r="R78" s="46"/>
      <c r="S78" s="47"/>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52"/>
      <c r="AV78" s="48"/>
      <c r="AW78" s="48"/>
      <c r="AX78" s="48"/>
      <c r="AY78" s="48"/>
      <c r="AZ78" s="48"/>
      <c r="BA78" s="103">
        <f t="shared" si="13"/>
        <v>0</v>
      </c>
      <c r="BB78" s="103">
        <f t="shared" si="14"/>
        <v>0</v>
      </c>
      <c r="BC78" s="128" t="str">
        <f t="shared" si="15"/>
        <v>INR Zero Only</v>
      </c>
      <c r="IE78" s="29">
        <v>1.02</v>
      </c>
      <c r="IF78" s="29" t="s">
        <v>38</v>
      </c>
      <c r="IG78" s="29" t="s">
        <v>39</v>
      </c>
      <c r="IH78" s="29">
        <v>213</v>
      </c>
      <c r="II78" s="29" t="s">
        <v>36</v>
      </c>
    </row>
    <row r="79" spans="1:243" s="28" customFormat="1" ht="26.25" customHeight="1">
      <c r="A79" s="73">
        <v>18.24</v>
      </c>
      <c r="B79" s="85" t="s">
        <v>172</v>
      </c>
      <c r="C79" s="64" t="s">
        <v>205</v>
      </c>
      <c r="D79" s="82">
        <v>1</v>
      </c>
      <c r="E79" s="57" t="s">
        <v>59</v>
      </c>
      <c r="F79" s="51"/>
      <c r="G79" s="30"/>
      <c r="H79" s="30"/>
      <c r="I79" s="19" t="s">
        <v>37</v>
      </c>
      <c r="J79" s="21">
        <f t="shared" si="12"/>
        <v>1</v>
      </c>
      <c r="K79" s="22" t="s">
        <v>43</v>
      </c>
      <c r="L79" s="22" t="s">
        <v>7</v>
      </c>
      <c r="M79" s="99"/>
      <c r="N79" s="46"/>
      <c r="O79" s="46"/>
      <c r="P79" s="50"/>
      <c r="Q79" s="46"/>
      <c r="R79" s="46"/>
      <c r="S79" s="47"/>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52"/>
      <c r="AV79" s="48"/>
      <c r="AW79" s="48"/>
      <c r="AX79" s="48"/>
      <c r="AY79" s="48"/>
      <c r="AZ79" s="48"/>
      <c r="BA79" s="103">
        <f t="shared" si="13"/>
        <v>0</v>
      </c>
      <c r="BB79" s="103">
        <f t="shared" si="14"/>
        <v>0</v>
      </c>
      <c r="BC79" s="128" t="str">
        <f t="shared" si="15"/>
        <v>INR Zero Only</v>
      </c>
      <c r="IE79" s="29">
        <v>1.02</v>
      </c>
      <c r="IF79" s="29" t="s">
        <v>38</v>
      </c>
      <c r="IG79" s="29" t="s">
        <v>39</v>
      </c>
      <c r="IH79" s="29">
        <v>213</v>
      </c>
      <c r="II79" s="29" t="s">
        <v>36</v>
      </c>
    </row>
    <row r="80" spans="1:243" s="28" customFormat="1" ht="26.25" customHeight="1">
      <c r="A80" s="73">
        <v>18.25</v>
      </c>
      <c r="B80" s="83" t="s">
        <v>169</v>
      </c>
      <c r="C80" s="64" t="s">
        <v>206</v>
      </c>
      <c r="D80" s="82">
        <v>1</v>
      </c>
      <c r="E80" s="57" t="s">
        <v>59</v>
      </c>
      <c r="F80" s="51"/>
      <c r="G80" s="30"/>
      <c r="H80" s="30"/>
      <c r="I80" s="19" t="s">
        <v>37</v>
      </c>
      <c r="J80" s="21">
        <f t="shared" si="12"/>
        <v>1</v>
      </c>
      <c r="K80" s="22" t="s">
        <v>43</v>
      </c>
      <c r="L80" s="22" t="s">
        <v>7</v>
      </c>
      <c r="M80" s="99"/>
      <c r="N80" s="46"/>
      <c r="O80" s="46"/>
      <c r="P80" s="50"/>
      <c r="Q80" s="46"/>
      <c r="R80" s="46"/>
      <c r="S80" s="47"/>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52"/>
      <c r="AV80" s="48"/>
      <c r="AW80" s="48"/>
      <c r="AX80" s="48"/>
      <c r="AY80" s="48"/>
      <c r="AZ80" s="48"/>
      <c r="BA80" s="103">
        <f t="shared" si="13"/>
        <v>0</v>
      </c>
      <c r="BB80" s="103">
        <f t="shared" si="14"/>
        <v>0</v>
      </c>
      <c r="BC80" s="128" t="str">
        <f t="shared" si="15"/>
        <v>INR Zero Only</v>
      </c>
      <c r="IE80" s="29">
        <v>1.02</v>
      </c>
      <c r="IF80" s="29" t="s">
        <v>38</v>
      </c>
      <c r="IG80" s="29" t="s">
        <v>39</v>
      </c>
      <c r="IH80" s="29">
        <v>213</v>
      </c>
      <c r="II80" s="29" t="s">
        <v>36</v>
      </c>
    </row>
    <row r="81" spans="1:243" s="28" customFormat="1" ht="26.25" customHeight="1">
      <c r="A81" s="131">
        <v>18.3</v>
      </c>
      <c r="B81" s="84" t="s">
        <v>91</v>
      </c>
      <c r="C81" s="64" t="s">
        <v>207</v>
      </c>
      <c r="D81" s="82">
        <v>1</v>
      </c>
      <c r="E81" s="57" t="s">
        <v>59</v>
      </c>
      <c r="F81" s="51"/>
      <c r="G81" s="30"/>
      <c r="H81" s="30"/>
      <c r="I81" s="19" t="s">
        <v>37</v>
      </c>
      <c r="J81" s="21">
        <f t="shared" si="12"/>
        <v>1</v>
      </c>
      <c r="K81" s="22" t="s">
        <v>43</v>
      </c>
      <c r="L81" s="22" t="s">
        <v>7</v>
      </c>
      <c r="M81" s="99"/>
      <c r="N81" s="46"/>
      <c r="O81" s="46"/>
      <c r="P81" s="50"/>
      <c r="Q81" s="46"/>
      <c r="R81" s="46"/>
      <c r="S81" s="47"/>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52"/>
      <c r="AV81" s="48"/>
      <c r="AW81" s="48"/>
      <c r="AX81" s="48"/>
      <c r="AY81" s="48"/>
      <c r="AZ81" s="48"/>
      <c r="BA81" s="103">
        <f t="shared" si="13"/>
        <v>0</v>
      </c>
      <c r="BB81" s="103">
        <f t="shared" si="14"/>
        <v>0</v>
      </c>
      <c r="BC81" s="128" t="str">
        <f t="shared" si="15"/>
        <v>INR Zero Only</v>
      </c>
      <c r="IE81" s="29">
        <v>1.02</v>
      </c>
      <c r="IF81" s="29" t="s">
        <v>38</v>
      </c>
      <c r="IG81" s="29" t="s">
        <v>39</v>
      </c>
      <c r="IH81" s="29">
        <v>213</v>
      </c>
      <c r="II81" s="29" t="s">
        <v>36</v>
      </c>
    </row>
    <row r="82" spans="1:243" s="28" customFormat="1" ht="26.25" customHeight="1">
      <c r="A82" s="131">
        <v>18.4</v>
      </c>
      <c r="B82" s="84" t="s">
        <v>241</v>
      </c>
      <c r="C82" s="64" t="s">
        <v>208</v>
      </c>
      <c r="D82" s="82">
        <v>1</v>
      </c>
      <c r="E82" s="57" t="s">
        <v>59</v>
      </c>
      <c r="F82" s="51"/>
      <c r="G82" s="30"/>
      <c r="H82" s="30"/>
      <c r="I82" s="19" t="s">
        <v>37</v>
      </c>
      <c r="J82" s="21">
        <f t="shared" si="12"/>
        <v>1</v>
      </c>
      <c r="K82" s="22" t="s">
        <v>43</v>
      </c>
      <c r="L82" s="22" t="s">
        <v>7</v>
      </c>
      <c r="M82" s="99"/>
      <c r="N82" s="46"/>
      <c r="O82" s="46"/>
      <c r="P82" s="50"/>
      <c r="Q82" s="46"/>
      <c r="R82" s="46"/>
      <c r="S82" s="47"/>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52"/>
      <c r="AV82" s="48"/>
      <c r="AW82" s="48"/>
      <c r="AX82" s="48"/>
      <c r="AY82" s="48"/>
      <c r="AZ82" s="48"/>
      <c r="BA82" s="103">
        <f t="shared" si="13"/>
        <v>0</v>
      </c>
      <c r="BB82" s="103">
        <f t="shared" si="14"/>
        <v>0</v>
      </c>
      <c r="BC82" s="128" t="str">
        <f t="shared" si="15"/>
        <v>INR Zero Only</v>
      </c>
      <c r="IE82" s="29">
        <v>1.02</v>
      </c>
      <c r="IF82" s="29" t="s">
        <v>38</v>
      </c>
      <c r="IG82" s="29" t="s">
        <v>39</v>
      </c>
      <c r="IH82" s="29">
        <v>213</v>
      </c>
      <c r="II82" s="29" t="s">
        <v>36</v>
      </c>
    </row>
    <row r="83" spans="1:243" s="28" customFormat="1" ht="26.25" customHeight="1">
      <c r="A83" s="131">
        <v>18.5</v>
      </c>
      <c r="B83" s="86" t="s">
        <v>196</v>
      </c>
      <c r="C83" s="64" t="s">
        <v>209</v>
      </c>
      <c r="D83" s="82">
        <v>12</v>
      </c>
      <c r="E83" s="57" t="s">
        <v>48</v>
      </c>
      <c r="F83" s="51"/>
      <c r="G83" s="30"/>
      <c r="H83" s="30"/>
      <c r="I83" s="19" t="s">
        <v>37</v>
      </c>
      <c r="J83" s="21">
        <f t="shared" si="12"/>
        <v>1</v>
      </c>
      <c r="K83" s="22" t="s">
        <v>43</v>
      </c>
      <c r="L83" s="22" t="s">
        <v>7</v>
      </c>
      <c r="M83" s="99"/>
      <c r="N83" s="46"/>
      <c r="O83" s="46"/>
      <c r="P83" s="50"/>
      <c r="Q83" s="46"/>
      <c r="R83" s="46"/>
      <c r="S83" s="47"/>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52"/>
      <c r="AV83" s="48"/>
      <c r="AW83" s="48"/>
      <c r="AX83" s="48"/>
      <c r="AY83" s="48"/>
      <c r="AZ83" s="48"/>
      <c r="BA83" s="103">
        <f t="shared" si="13"/>
        <v>0</v>
      </c>
      <c r="BB83" s="103">
        <f t="shared" si="14"/>
        <v>0</v>
      </c>
      <c r="BC83" s="128" t="str">
        <f t="shared" si="15"/>
        <v>INR Zero Only</v>
      </c>
      <c r="IE83" s="29">
        <v>1.02</v>
      </c>
      <c r="IF83" s="29" t="s">
        <v>38</v>
      </c>
      <c r="IG83" s="29" t="s">
        <v>39</v>
      </c>
      <c r="IH83" s="29">
        <v>213</v>
      </c>
      <c r="II83" s="29" t="s">
        <v>36</v>
      </c>
    </row>
    <row r="84" spans="1:243" s="28" customFormat="1" ht="26.25" customHeight="1">
      <c r="A84" s="131">
        <v>18.6</v>
      </c>
      <c r="B84" s="86" t="s">
        <v>197</v>
      </c>
      <c r="C84" s="64" t="s">
        <v>210</v>
      </c>
      <c r="D84" s="82">
        <v>3</v>
      </c>
      <c r="E84" s="57" t="s">
        <v>59</v>
      </c>
      <c r="F84" s="51"/>
      <c r="G84" s="30"/>
      <c r="H84" s="30"/>
      <c r="I84" s="19" t="s">
        <v>37</v>
      </c>
      <c r="J84" s="21">
        <f t="shared" si="12"/>
        <v>1</v>
      </c>
      <c r="K84" s="22" t="s">
        <v>43</v>
      </c>
      <c r="L84" s="22" t="s">
        <v>7</v>
      </c>
      <c r="M84" s="99"/>
      <c r="N84" s="46"/>
      <c r="O84" s="46"/>
      <c r="P84" s="50"/>
      <c r="Q84" s="46"/>
      <c r="R84" s="46"/>
      <c r="S84" s="47"/>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52"/>
      <c r="AV84" s="48"/>
      <c r="AW84" s="48"/>
      <c r="AX84" s="48"/>
      <c r="AY84" s="48"/>
      <c r="AZ84" s="48"/>
      <c r="BA84" s="103">
        <f t="shared" si="13"/>
        <v>0</v>
      </c>
      <c r="BB84" s="103">
        <f t="shared" si="14"/>
        <v>0</v>
      </c>
      <c r="BC84" s="128" t="str">
        <f t="shared" si="15"/>
        <v>INR Zero Only</v>
      </c>
      <c r="IE84" s="29">
        <v>1.02</v>
      </c>
      <c r="IF84" s="29" t="s">
        <v>38</v>
      </c>
      <c r="IG84" s="29" t="s">
        <v>39</v>
      </c>
      <c r="IH84" s="29">
        <v>213</v>
      </c>
      <c r="II84" s="29" t="s">
        <v>36</v>
      </c>
    </row>
    <row r="85" spans="1:243" s="28" customFormat="1" ht="26.25" customHeight="1">
      <c r="A85" s="131">
        <v>18.7</v>
      </c>
      <c r="B85" s="86" t="s">
        <v>198</v>
      </c>
      <c r="C85" s="64" t="s">
        <v>211</v>
      </c>
      <c r="D85" s="82">
        <v>6</v>
      </c>
      <c r="E85" s="57" t="s">
        <v>59</v>
      </c>
      <c r="F85" s="51"/>
      <c r="G85" s="30"/>
      <c r="H85" s="30"/>
      <c r="I85" s="19" t="s">
        <v>37</v>
      </c>
      <c r="J85" s="21">
        <f t="shared" si="12"/>
        <v>1</v>
      </c>
      <c r="K85" s="22" t="s">
        <v>43</v>
      </c>
      <c r="L85" s="22" t="s">
        <v>7</v>
      </c>
      <c r="M85" s="99"/>
      <c r="N85" s="46"/>
      <c r="O85" s="46"/>
      <c r="P85" s="50"/>
      <c r="Q85" s="46"/>
      <c r="R85" s="46"/>
      <c r="S85" s="47"/>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52"/>
      <c r="AV85" s="48"/>
      <c r="AW85" s="48"/>
      <c r="AX85" s="48"/>
      <c r="AY85" s="48"/>
      <c r="AZ85" s="48"/>
      <c r="BA85" s="103">
        <f t="shared" si="13"/>
        <v>0</v>
      </c>
      <c r="BB85" s="103">
        <f t="shared" si="14"/>
        <v>0</v>
      </c>
      <c r="BC85" s="128" t="str">
        <f t="shared" si="15"/>
        <v>INR Zero Only</v>
      </c>
      <c r="IE85" s="29">
        <v>1.02</v>
      </c>
      <c r="IF85" s="29" t="s">
        <v>38</v>
      </c>
      <c r="IG85" s="29" t="s">
        <v>39</v>
      </c>
      <c r="IH85" s="29">
        <v>213</v>
      </c>
      <c r="II85" s="29" t="s">
        <v>36</v>
      </c>
    </row>
    <row r="86" spans="1:243" s="28" customFormat="1" ht="26.25" customHeight="1">
      <c r="A86" s="131">
        <v>18.8</v>
      </c>
      <c r="B86" s="141" t="s">
        <v>243</v>
      </c>
      <c r="C86" s="64" t="s">
        <v>212</v>
      </c>
      <c r="D86" s="82">
        <v>3</v>
      </c>
      <c r="E86" s="57" t="s">
        <v>59</v>
      </c>
      <c r="F86" s="51"/>
      <c r="G86" s="30"/>
      <c r="H86" s="30"/>
      <c r="I86" s="19" t="s">
        <v>37</v>
      </c>
      <c r="J86" s="21">
        <f>IF(I86="Less(-)",-1,1)</f>
        <v>1</v>
      </c>
      <c r="K86" s="22" t="s">
        <v>43</v>
      </c>
      <c r="L86" s="22" t="s">
        <v>7</v>
      </c>
      <c r="M86" s="99"/>
      <c r="N86" s="46"/>
      <c r="O86" s="46"/>
      <c r="P86" s="50"/>
      <c r="Q86" s="46"/>
      <c r="R86" s="46"/>
      <c r="S86" s="47"/>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52"/>
      <c r="AV86" s="48"/>
      <c r="AW86" s="48"/>
      <c r="AX86" s="48"/>
      <c r="AY86" s="48"/>
      <c r="AZ86" s="48"/>
      <c r="BA86" s="103">
        <f>total_amount_ba($B$2,$D$2,D86,F86,J86,K86,M86)</f>
        <v>0</v>
      </c>
      <c r="BB86" s="103">
        <f>BA86+SUM(N86:AZ86)</f>
        <v>0</v>
      </c>
      <c r="BC86" s="128" t="str">
        <f>SpellNumber(L86,BB86)</f>
        <v>INR Zero Only</v>
      </c>
      <c r="IE86" s="29">
        <v>1.02</v>
      </c>
      <c r="IF86" s="29" t="s">
        <v>38</v>
      </c>
      <c r="IG86" s="29" t="s">
        <v>39</v>
      </c>
      <c r="IH86" s="29">
        <v>213</v>
      </c>
      <c r="II86" s="29" t="s">
        <v>36</v>
      </c>
    </row>
    <row r="87" spans="1:243" s="28" customFormat="1" ht="24" customHeight="1">
      <c r="A87" s="56">
        <v>19</v>
      </c>
      <c r="B87" s="86" t="s">
        <v>199</v>
      </c>
      <c r="C87" s="64" t="s">
        <v>213</v>
      </c>
      <c r="D87" s="82"/>
      <c r="E87" s="57"/>
      <c r="F87" s="19"/>
      <c r="G87" s="20"/>
      <c r="H87" s="20"/>
      <c r="I87" s="19"/>
      <c r="J87" s="21"/>
      <c r="K87" s="22"/>
      <c r="L87" s="22"/>
      <c r="M87" s="98"/>
      <c r="N87" s="24"/>
      <c r="O87" s="24"/>
      <c r="P87" s="67"/>
      <c r="Q87" s="24"/>
      <c r="R87" s="24"/>
      <c r="S87" s="25"/>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02"/>
      <c r="BB87" s="107"/>
      <c r="BC87" s="128"/>
      <c r="IE87" s="29">
        <v>1</v>
      </c>
      <c r="IF87" s="29" t="s">
        <v>33</v>
      </c>
      <c r="IG87" s="29" t="s">
        <v>34</v>
      </c>
      <c r="IH87" s="29">
        <v>10</v>
      </c>
      <c r="II87" s="29" t="s">
        <v>35</v>
      </c>
    </row>
    <row r="88" spans="1:243" s="28" customFormat="1" ht="26.25" customHeight="1">
      <c r="A88" s="73">
        <v>19.1</v>
      </c>
      <c r="B88" s="83" t="s">
        <v>200</v>
      </c>
      <c r="C88" s="64" t="s">
        <v>214</v>
      </c>
      <c r="D88" s="82">
        <v>1</v>
      </c>
      <c r="E88" s="57" t="s">
        <v>59</v>
      </c>
      <c r="F88" s="51"/>
      <c r="G88" s="30"/>
      <c r="H88" s="30"/>
      <c r="I88" s="19" t="s">
        <v>37</v>
      </c>
      <c r="J88" s="21">
        <f>IF(I88="Less(-)",-1,1)</f>
        <v>1</v>
      </c>
      <c r="K88" s="22" t="s">
        <v>43</v>
      </c>
      <c r="L88" s="22" t="s">
        <v>7</v>
      </c>
      <c r="M88" s="99"/>
      <c r="N88" s="46"/>
      <c r="O88" s="46"/>
      <c r="P88" s="50"/>
      <c r="Q88" s="46"/>
      <c r="R88" s="46"/>
      <c r="S88" s="47"/>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52"/>
      <c r="AV88" s="48"/>
      <c r="AW88" s="48"/>
      <c r="AX88" s="48"/>
      <c r="AY88" s="48"/>
      <c r="AZ88" s="48"/>
      <c r="BA88" s="103">
        <f>total_amount_ba($B$2,$D$2,D88,F88,J88,K88,M88)</f>
        <v>0</v>
      </c>
      <c r="BB88" s="103">
        <f>BA88+SUM(N88:AZ88)</f>
        <v>0</v>
      </c>
      <c r="BC88" s="128" t="str">
        <f>SpellNumber(L88,BB88)</f>
        <v>INR Zero Only</v>
      </c>
      <c r="IE88" s="29">
        <v>1.02</v>
      </c>
      <c r="IF88" s="29" t="s">
        <v>38</v>
      </c>
      <c r="IG88" s="29" t="s">
        <v>39</v>
      </c>
      <c r="IH88" s="29">
        <v>213</v>
      </c>
      <c r="II88" s="29" t="s">
        <v>36</v>
      </c>
    </row>
    <row r="89" spans="1:243" s="28" customFormat="1" ht="26.25" customHeight="1">
      <c r="A89" s="73">
        <v>19.2</v>
      </c>
      <c r="B89" s="83" t="s">
        <v>201</v>
      </c>
      <c r="C89" s="64" t="s">
        <v>215</v>
      </c>
      <c r="D89" s="82">
        <v>2</v>
      </c>
      <c r="E89" s="57" t="s">
        <v>59</v>
      </c>
      <c r="F89" s="51"/>
      <c r="G89" s="30"/>
      <c r="H89" s="30"/>
      <c r="I89" s="19" t="s">
        <v>37</v>
      </c>
      <c r="J89" s="21">
        <f>IF(I89="Less(-)",-1,1)</f>
        <v>1</v>
      </c>
      <c r="K89" s="22" t="s">
        <v>43</v>
      </c>
      <c r="L89" s="22" t="s">
        <v>7</v>
      </c>
      <c r="M89" s="99"/>
      <c r="N89" s="46"/>
      <c r="O89" s="46"/>
      <c r="P89" s="50"/>
      <c r="Q89" s="46"/>
      <c r="R89" s="46"/>
      <c r="S89" s="47"/>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52"/>
      <c r="AV89" s="48"/>
      <c r="AW89" s="48"/>
      <c r="AX89" s="48"/>
      <c r="AY89" s="48"/>
      <c r="AZ89" s="48"/>
      <c r="BA89" s="103">
        <f>total_amount_ba($B$2,$D$2,D89,F89,J89,K89,M89)</f>
        <v>0</v>
      </c>
      <c r="BB89" s="103">
        <f>BA89+SUM(N89:AZ89)</f>
        <v>0</v>
      </c>
      <c r="BC89" s="128" t="str">
        <f>SpellNumber(L89,BB89)</f>
        <v>INR Zero Only</v>
      </c>
      <c r="IE89" s="29">
        <v>1.02</v>
      </c>
      <c r="IF89" s="29" t="s">
        <v>38</v>
      </c>
      <c r="IG89" s="29" t="s">
        <v>39</v>
      </c>
      <c r="IH89" s="29">
        <v>213</v>
      </c>
      <c r="II89" s="29" t="s">
        <v>36</v>
      </c>
    </row>
    <row r="90" spans="1:243" s="28" customFormat="1" ht="26.25" customHeight="1">
      <c r="A90" s="73">
        <v>19.3</v>
      </c>
      <c r="B90" s="83" t="s">
        <v>202</v>
      </c>
      <c r="C90" s="64" t="s">
        <v>216</v>
      </c>
      <c r="D90" s="82">
        <v>1</v>
      </c>
      <c r="E90" s="57" t="s">
        <v>48</v>
      </c>
      <c r="F90" s="51"/>
      <c r="G90" s="30"/>
      <c r="H90" s="30"/>
      <c r="I90" s="19" t="s">
        <v>37</v>
      </c>
      <c r="J90" s="21">
        <f>IF(I90="Less(-)",-1,1)</f>
        <v>1</v>
      </c>
      <c r="K90" s="22" t="s">
        <v>43</v>
      </c>
      <c r="L90" s="22" t="s">
        <v>7</v>
      </c>
      <c r="M90" s="99"/>
      <c r="N90" s="46"/>
      <c r="O90" s="46"/>
      <c r="P90" s="50"/>
      <c r="Q90" s="46"/>
      <c r="R90" s="46"/>
      <c r="S90" s="47"/>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52"/>
      <c r="AV90" s="48"/>
      <c r="AW90" s="48"/>
      <c r="AX90" s="48"/>
      <c r="AY90" s="48"/>
      <c r="AZ90" s="48"/>
      <c r="BA90" s="103">
        <f>total_amount_ba($B$2,$D$2,D90,F90,J90,K90,M90)</f>
        <v>0</v>
      </c>
      <c r="BB90" s="103">
        <f>BA90+SUM(N90:AZ90)</f>
        <v>0</v>
      </c>
      <c r="BC90" s="128" t="str">
        <f>SpellNumber(L90,BB90)</f>
        <v>INR Zero Only</v>
      </c>
      <c r="IE90" s="29">
        <v>1.02</v>
      </c>
      <c r="IF90" s="29" t="s">
        <v>38</v>
      </c>
      <c r="IG90" s="29" t="s">
        <v>39</v>
      </c>
      <c r="IH90" s="29">
        <v>213</v>
      </c>
      <c r="II90" s="29" t="s">
        <v>36</v>
      </c>
    </row>
    <row r="91" spans="1:243" s="28" customFormat="1" ht="24" customHeight="1">
      <c r="A91" s="56">
        <v>20</v>
      </c>
      <c r="B91" s="86" t="s">
        <v>242</v>
      </c>
      <c r="C91" s="64" t="s">
        <v>217</v>
      </c>
      <c r="D91" s="82"/>
      <c r="E91" s="57"/>
      <c r="F91" s="19"/>
      <c r="G91" s="20"/>
      <c r="H91" s="20"/>
      <c r="I91" s="19"/>
      <c r="J91" s="21"/>
      <c r="K91" s="22"/>
      <c r="L91" s="22"/>
      <c r="M91" s="98"/>
      <c r="N91" s="24"/>
      <c r="O91" s="24"/>
      <c r="P91" s="67"/>
      <c r="Q91" s="24"/>
      <c r="R91" s="24"/>
      <c r="S91" s="25"/>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02"/>
      <c r="BB91" s="107"/>
      <c r="BC91" s="128"/>
      <c r="IE91" s="29">
        <v>1</v>
      </c>
      <c r="IF91" s="29" t="s">
        <v>33</v>
      </c>
      <c r="IG91" s="29" t="s">
        <v>34</v>
      </c>
      <c r="IH91" s="29">
        <v>10</v>
      </c>
      <c r="II91" s="29" t="s">
        <v>35</v>
      </c>
    </row>
    <row r="92" spans="1:243" s="28" customFormat="1" ht="171.75" customHeight="1">
      <c r="A92" s="73">
        <v>20.1</v>
      </c>
      <c r="B92" s="140" t="s">
        <v>315</v>
      </c>
      <c r="C92" s="64" t="s">
        <v>218</v>
      </c>
      <c r="D92" s="82">
        <v>1</v>
      </c>
      <c r="E92" s="57" t="s">
        <v>59</v>
      </c>
      <c r="F92" s="51"/>
      <c r="G92" s="30"/>
      <c r="H92" s="30"/>
      <c r="I92" s="19" t="s">
        <v>37</v>
      </c>
      <c r="J92" s="21">
        <f>IF(I92="Less(-)",-1,1)</f>
        <v>1</v>
      </c>
      <c r="K92" s="22" t="s">
        <v>43</v>
      </c>
      <c r="L92" s="22" t="s">
        <v>7</v>
      </c>
      <c r="M92" s="99"/>
      <c r="N92" s="46"/>
      <c r="O92" s="46"/>
      <c r="P92" s="50"/>
      <c r="Q92" s="46"/>
      <c r="R92" s="46"/>
      <c r="S92" s="47"/>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52"/>
      <c r="AV92" s="48"/>
      <c r="AW92" s="48"/>
      <c r="AX92" s="48"/>
      <c r="AY92" s="48"/>
      <c r="AZ92" s="48"/>
      <c r="BA92" s="103">
        <f>total_amount_ba($B$2,$D$2,D92,F92,J92,K92,M92)</f>
        <v>0</v>
      </c>
      <c r="BB92" s="103">
        <f>BA92+SUM(N92:AZ92)</f>
        <v>0</v>
      </c>
      <c r="BC92" s="128" t="str">
        <f>SpellNumber(L92,BB92)</f>
        <v>INR Zero Only</v>
      </c>
      <c r="IE92" s="29">
        <v>1.02</v>
      </c>
      <c r="IF92" s="29" t="s">
        <v>38</v>
      </c>
      <c r="IG92" s="29" t="s">
        <v>39</v>
      </c>
      <c r="IH92" s="29">
        <v>213</v>
      </c>
      <c r="II92" s="29" t="s">
        <v>36</v>
      </c>
    </row>
    <row r="93" spans="1:243" s="28" customFormat="1" ht="33" customHeight="1">
      <c r="A93" s="68" t="s">
        <v>41</v>
      </c>
      <c r="B93" s="69"/>
      <c r="C93" s="76"/>
      <c r="D93" s="104"/>
      <c r="E93" s="77"/>
      <c r="F93" s="78"/>
      <c r="G93" s="78"/>
      <c r="H93" s="79"/>
      <c r="I93" s="79"/>
      <c r="J93" s="79"/>
      <c r="K93" s="79"/>
      <c r="L93" s="80"/>
      <c r="M93" s="100"/>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104">
        <f>SUM(BA13:BA92)</f>
        <v>0</v>
      </c>
      <c r="BB93" s="104">
        <f>SUM(BB13:BB14)</f>
        <v>0</v>
      </c>
      <c r="BC93" s="128" t="str">
        <f>SpellNumber($E$2,BA93)</f>
        <v>INR Zero Only</v>
      </c>
      <c r="IE93" s="29">
        <v>4</v>
      </c>
      <c r="IF93" s="29" t="s">
        <v>38</v>
      </c>
      <c r="IG93" s="29" t="s">
        <v>40</v>
      </c>
      <c r="IH93" s="29">
        <v>10</v>
      </c>
      <c r="II93" s="29" t="s">
        <v>36</v>
      </c>
    </row>
    <row r="94" spans="1:243" s="37" customFormat="1" ht="39" customHeight="1" hidden="1">
      <c r="A94" s="69" t="s">
        <v>45</v>
      </c>
      <c r="B94" s="70"/>
      <c r="C94" s="65"/>
      <c r="D94" s="114"/>
      <c r="E94" s="66" t="s">
        <v>42</v>
      </c>
      <c r="F94" s="44"/>
      <c r="G94" s="32"/>
      <c r="H94" s="33"/>
      <c r="I94" s="33"/>
      <c r="J94" s="33"/>
      <c r="K94" s="34"/>
      <c r="L94" s="35"/>
      <c r="M94" s="97"/>
      <c r="O94" s="28"/>
      <c r="P94" s="28"/>
      <c r="Q94" s="28"/>
      <c r="R94" s="28"/>
      <c r="S94" s="28"/>
      <c r="BA94" s="105">
        <f>IF(ISBLANK(F94),0,IF(E94="Excess (+)",ROUND(BA93+(BA93*F94),2),IF(E94="Less (-)",ROUND(BA93+(BA93*F94*(-1)),2),0)))</f>
        <v>0</v>
      </c>
      <c r="BB94" s="108">
        <f>ROUND(BA94,0)</f>
        <v>0</v>
      </c>
      <c r="BC94" s="128" t="str">
        <f>SpellNumber(L94,BB94)</f>
        <v> Zero Only</v>
      </c>
      <c r="IE94" s="38"/>
      <c r="IF94" s="38"/>
      <c r="IG94" s="38"/>
      <c r="IH94" s="38"/>
      <c r="II94" s="38"/>
    </row>
    <row r="95" spans="1:243" s="37" customFormat="1" ht="37.5" customHeight="1">
      <c r="A95" s="68" t="s">
        <v>44</v>
      </c>
      <c r="B95" s="68"/>
      <c r="C95" s="151" t="str">
        <f>BC93</f>
        <v>INR Zero Only</v>
      </c>
      <c r="D95" s="152"/>
      <c r="E95" s="152"/>
      <c r="F95" s="152"/>
      <c r="G95" s="152"/>
      <c r="H95" s="152"/>
      <c r="I95" s="152"/>
      <c r="J95" s="152"/>
      <c r="K95" s="152"/>
      <c r="L95" s="152"/>
      <c r="M95" s="152"/>
      <c r="N95" s="152"/>
      <c r="O95" s="152"/>
      <c r="P95" s="152"/>
      <c r="Q95" s="152"/>
      <c r="R95" s="152"/>
      <c r="S95" s="152"/>
      <c r="T95" s="152"/>
      <c r="U95" s="152"/>
      <c r="V95" s="152"/>
      <c r="W95" s="152"/>
      <c r="X95" s="152"/>
      <c r="Y95" s="152"/>
      <c r="Z95" s="152"/>
      <c r="AA95" s="152"/>
      <c r="AB95" s="152"/>
      <c r="AC95" s="152"/>
      <c r="AD95" s="152"/>
      <c r="AE95" s="152"/>
      <c r="AF95" s="152"/>
      <c r="AG95" s="152"/>
      <c r="AH95" s="152"/>
      <c r="AI95" s="152"/>
      <c r="AJ95" s="152"/>
      <c r="AK95" s="152"/>
      <c r="AL95" s="152"/>
      <c r="AM95" s="152"/>
      <c r="AN95" s="152"/>
      <c r="AO95" s="152"/>
      <c r="AP95" s="152"/>
      <c r="AQ95" s="152"/>
      <c r="AR95" s="152"/>
      <c r="AS95" s="152"/>
      <c r="AT95" s="152"/>
      <c r="AU95" s="152"/>
      <c r="AV95" s="152"/>
      <c r="AW95" s="152"/>
      <c r="AX95" s="152"/>
      <c r="AY95" s="152"/>
      <c r="AZ95" s="152"/>
      <c r="BA95" s="152"/>
      <c r="BB95" s="152"/>
      <c r="BC95" s="153"/>
      <c r="IE95" s="38"/>
      <c r="IF95" s="38"/>
      <c r="IG95" s="38"/>
      <c r="IH95" s="38"/>
      <c r="II95" s="38"/>
    </row>
    <row r="96" spans="3:243" s="14" customFormat="1" ht="15">
      <c r="C96" s="62"/>
      <c r="D96" s="115"/>
      <c r="E96" s="62"/>
      <c r="F96" s="39"/>
      <c r="G96" s="39"/>
      <c r="H96" s="39"/>
      <c r="I96" s="39"/>
      <c r="J96" s="39"/>
      <c r="K96" s="39"/>
      <c r="L96" s="39"/>
      <c r="M96" s="62"/>
      <c r="O96" s="39"/>
      <c r="BA96" s="106"/>
      <c r="BB96" s="11"/>
      <c r="BC96" s="62"/>
      <c r="IE96" s="15"/>
      <c r="IF96" s="15"/>
      <c r="IG96" s="15"/>
      <c r="IH96" s="15"/>
      <c r="II96" s="15"/>
    </row>
  </sheetData>
  <sheetProtection password="CE28" sheet="1" selectLockedCells="1"/>
  <mergeCells count="8">
    <mergeCell ref="A9:BC9"/>
    <mergeCell ref="C95:BC95"/>
    <mergeCell ref="A1:L1"/>
    <mergeCell ref="A4:BC4"/>
    <mergeCell ref="A5:BC5"/>
    <mergeCell ref="A6:BC6"/>
    <mergeCell ref="A7:BC7"/>
    <mergeCell ref="B8:BC8"/>
  </mergeCells>
  <dataValidations count="21">
    <dataValidation type="decimal" allowBlank="1" showInputMessage="1" showErrorMessage="1" promptTitle="Rate Entry" prompt="Please enter the Inspection Charges in Rupees for this item. " errorTitle="Invaid Entry" error="Only Numeric Values are allowed. " sqref="Q13:Q9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92">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92">
      <formula1>0</formula1>
      <formula2>999999999999999</formula2>
    </dataValidation>
    <dataValidation type="list" showInputMessage="1" showErrorMessage="1" sqref="I13:I92">
      <formula1>"Excess(+), Less(-)"</formula1>
    </dataValidation>
    <dataValidation allowBlank="1" showInputMessage="1" showErrorMessage="1" promptTitle="Addition / Deduction" prompt="Please Choose the correct One" sqref="J13:J92"/>
    <dataValidation type="list" allowBlank="1" showInputMessage="1" showErrorMessage="1" sqref="K13:K92">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3:H92">
      <formula1>0</formula1>
      <formula2>999999999999999</formula2>
    </dataValidation>
    <dataValidation allowBlank="1" showInputMessage="1" showErrorMessage="1" promptTitle="Itemcode/Make" prompt="Please enter text" sqref="C13:C92"/>
    <dataValidation type="list" allowBlank="1" showInputMessage="1" showErrorMessage="1" sqref="L90 L91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2">
      <formula1>"INR"</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59:D92 F13:F92 D13:D57">
      <formula1>0</formula1>
      <formula2>999999999999999</formula2>
    </dataValidation>
    <dataValidation allowBlank="1" showInputMessage="1" showErrorMessage="1" promptTitle="Units" prompt="Please enter Units in text" sqref="E59:E92 E13:E57"/>
    <dataValidation type="decimal" allowBlank="1" showInputMessage="1" showErrorMessage="1" errorTitle="Invalid Entry" error="Only Numeric Values are allowed. " sqref="A59:A92 A13:A5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38 M23 M25:M26 M60:M64 M14 M16 M18 M54:M58 M20:M21 M51:M52 M44:M49 M36 M92 M88:M90 M40:M42 M67:M74 M76:M86 M28:M33">
      <formula1>0</formula1>
      <formula2>999999999999999</formula2>
    </dataValidation>
    <dataValidation type="list" showInputMessage="1" showErrorMessage="1" promptTitle="Option C1 or D1" prompt="Please select the Option C1 or Option D1" errorTitle="Please enter valid values only" error="Please select the Option C1 or Option D1" sqref="D94">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94">
      <formula1>0</formula1>
      <formula2>99.9</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94">
      <formula1>IF(E94&lt;&gt;"Select",0,-1)</formula1>
      <formula2>IF(E94&lt;&gt;"Select",99.99,-1)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94">
      <formula1>0</formula1>
      <formula2>IF(E94&lt;&gt;"Select",99.9,0)</formula2>
    </dataValidation>
    <dataValidation type="list" showInputMessage="1" showErrorMessage="1" promptTitle="Less or Excess" prompt="Please select either LESS  ( - )  or  EXCESS  ( + )" errorTitle="Please enter valid values only" error="Please select either LESS ( - ) or  EXCESS  ( + )" sqref="E94">
      <formula1>IF(ISBLANK(F94),$A$3:$C$3,$B$3:$C$3)</formula1>
    </dataValidation>
  </dataValidations>
  <printOptions/>
  <pageMargins left="0.55" right="0.33" top="0.61" bottom="0.51" header="0.3" footer="0.3"/>
  <pageSetup fitToHeight="0" fitToWidth="1" horizontalDpi="600" verticalDpi="600" orientation="landscape" paperSize="9" scale="66" r:id="rId2"/>
  <drawing r:id="rId1"/>
</worksheet>
</file>

<file path=xl/worksheets/sheet3.xml><?xml version="1.0" encoding="utf-8"?>
<worksheet xmlns="http://schemas.openxmlformats.org/spreadsheetml/2006/main" xmlns:r="http://schemas.openxmlformats.org/officeDocument/2006/relationships">
  <sheetPr codeName="Sheet16">
    <tabColor theme="4" tint="-0.4999699890613556"/>
    <pageSetUpPr fitToPage="1"/>
  </sheetPr>
  <dimension ref="A1:II59"/>
  <sheetViews>
    <sheetView showGridLines="0" zoomScale="80" zoomScaleNormal="80" zoomScalePageLayoutView="0" workbookViewId="0" topLeftCell="A47">
      <selection activeCell="A7" sqref="A7:BC7"/>
    </sheetView>
  </sheetViews>
  <sheetFormatPr defaultColWidth="9.140625" defaultRowHeight="15"/>
  <cols>
    <col min="1" max="1" width="14.00390625" style="39" customWidth="1"/>
    <col min="2" max="2" width="75.28125" style="39" customWidth="1"/>
    <col min="3" max="3" width="10.140625" style="62" hidden="1" customWidth="1"/>
    <col min="4" max="4" width="13.7109375" style="62" customWidth="1"/>
    <col min="5" max="5" width="12.7109375" style="62" customWidth="1"/>
    <col min="6" max="6" width="14.421875" style="39" hidden="1" customWidth="1"/>
    <col min="7" max="7" width="14.140625" style="39" hidden="1" customWidth="1"/>
    <col min="8" max="9" width="12.140625" style="39" hidden="1" customWidth="1"/>
    <col min="10" max="10" width="9.00390625" style="39" hidden="1" customWidth="1"/>
    <col min="11" max="11" width="19.57421875" style="39" hidden="1" customWidth="1"/>
    <col min="12" max="12" width="14.28125" style="39" hidden="1" customWidth="1"/>
    <col min="13" max="13" width="21.8515625" style="39" customWidth="1"/>
    <col min="14" max="14" width="15.28125" style="40" hidden="1" customWidth="1"/>
    <col min="15" max="15" width="14.28125" style="39" hidden="1" customWidth="1"/>
    <col min="16" max="16" width="17.28125" style="39" hidden="1" customWidth="1"/>
    <col min="17" max="17" width="18.421875" style="39" hidden="1" customWidth="1"/>
    <col min="18" max="18" width="17.421875" style="39" hidden="1" customWidth="1"/>
    <col min="19" max="19" width="14.7109375" style="39" hidden="1" customWidth="1"/>
    <col min="20" max="20" width="14.8515625" style="39" hidden="1" customWidth="1"/>
    <col min="21" max="21" width="16.421875" style="39" hidden="1" customWidth="1"/>
    <col min="22" max="22" width="13.00390625" style="39" hidden="1" customWidth="1"/>
    <col min="23" max="51" width="9.140625" style="39" hidden="1" customWidth="1"/>
    <col min="52" max="52" width="10.28125" style="39" hidden="1" customWidth="1"/>
    <col min="53" max="53" width="20.28125" style="106" customWidth="1"/>
    <col min="54" max="54" width="18.8515625" style="39" hidden="1" customWidth="1"/>
    <col min="55" max="55" width="43.57421875" style="62" customWidth="1"/>
    <col min="56" max="238" width="9.140625" style="39" customWidth="1"/>
    <col min="239" max="243" width="9.140625" style="41" customWidth="1"/>
    <col min="244" max="16384" width="9.140625" style="39" customWidth="1"/>
  </cols>
  <sheetData>
    <row r="1" spans="1:243" s="1" customFormat="1" ht="25.5" customHeight="1">
      <c r="A1" s="154" t="str">
        <f>B2&amp;" BoQ"</f>
        <v>Item Rate BoQ</v>
      </c>
      <c r="B1" s="154"/>
      <c r="C1" s="154"/>
      <c r="D1" s="154"/>
      <c r="E1" s="154"/>
      <c r="F1" s="154"/>
      <c r="G1" s="154"/>
      <c r="H1" s="154"/>
      <c r="I1" s="154"/>
      <c r="J1" s="154"/>
      <c r="K1" s="154"/>
      <c r="L1" s="154"/>
      <c r="O1" s="2"/>
      <c r="P1" s="2"/>
      <c r="Q1" s="3"/>
      <c r="BC1" s="58"/>
      <c r="IE1" s="3"/>
      <c r="IF1" s="3"/>
      <c r="IG1" s="3"/>
      <c r="IH1" s="3"/>
      <c r="II1" s="3"/>
    </row>
    <row r="2" spans="1:55" s="1" customFormat="1" ht="25.5" customHeight="1" hidden="1">
      <c r="A2" s="4" t="s">
        <v>3</v>
      </c>
      <c r="B2" s="4" t="s">
        <v>4</v>
      </c>
      <c r="C2" s="45" t="s">
        <v>5</v>
      </c>
      <c r="D2" s="45" t="s">
        <v>6</v>
      </c>
      <c r="E2" s="4" t="s">
        <v>7</v>
      </c>
      <c r="J2" s="5"/>
      <c r="K2" s="5"/>
      <c r="L2" s="5"/>
      <c r="O2" s="2"/>
      <c r="P2" s="2"/>
      <c r="Q2" s="3"/>
      <c r="BC2" s="58"/>
    </row>
    <row r="3" spans="1:243" s="1" customFormat="1" ht="30" customHeight="1" hidden="1">
      <c r="A3" s="1" t="s">
        <v>8</v>
      </c>
      <c r="C3" s="58" t="s">
        <v>9</v>
      </c>
      <c r="D3" s="58"/>
      <c r="E3" s="58"/>
      <c r="BC3" s="58"/>
      <c r="IE3" s="3"/>
      <c r="IF3" s="3"/>
      <c r="IG3" s="3"/>
      <c r="IH3" s="3"/>
      <c r="II3" s="3"/>
    </row>
    <row r="4" spans="1:243" s="6" customFormat="1" ht="30.75" customHeight="1">
      <c r="A4" s="155" t="s">
        <v>61</v>
      </c>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IE4" s="7"/>
      <c r="IF4" s="7"/>
      <c r="IG4" s="7"/>
      <c r="IH4" s="7"/>
      <c r="II4" s="7"/>
    </row>
    <row r="5" spans="1:243" s="6" customFormat="1" ht="30.75" customHeight="1">
      <c r="A5" s="155" t="s">
        <v>244</v>
      </c>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IE5" s="7"/>
      <c r="IF5" s="7"/>
      <c r="IG5" s="7"/>
      <c r="IH5" s="7"/>
      <c r="II5" s="7"/>
    </row>
    <row r="6" spans="1:243" s="6" customFormat="1" ht="30.75" customHeight="1">
      <c r="A6" s="155" t="s">
        <v>57</v>
      </c>
      <c r="B6" s="155"/>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IE6" s="7"/>
      <c r="IF6" s="7"/>
      <c r="IG6" s="7"/>
      <c r="IH6" s="7"/>
      <c r="II6" s="7"/>
    </row>
    <row r="7" spans="1:243" s="6" customFormat="1" ht="29.25" customHeight="1" hidden="1">
      <c r="A7" s="156" t="s">
        <v>10</v>
      </c>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c r="AS7" s="156"/>
      <c r="AT7" s="156"/>
      <c r="AU7" s="156"/>
      <c r="AV7" s="156"/>
      <c r="AW7" s="156"/>
      <c r="AX7" s="156"/>
      <c r="AY7" s="156"/>
      <c r="AZ7" s="156"/>
      <c r="BA7" s="156"/>
      <c r="BB7" s="156"/>
      <c r="BC7" s="156"/>
      <c r="IE7" s="7"/>
      <c r="IF7" s="7"/>
      <c r="IG7" s="7"/>
      <c r="IH7" s="7"/>
      <c r="II7" s="7"/>
    </row>
    <row r="8" spans="1:243" s="9" customFormat="1" ht="65.25" customHeight="1">
      <c r="A8" s="8" t="s">
        <v>46</v>
      </c>
      <c r="B8" s="157"/>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9"/>
      <c r="IE8" s="10"/>
      <c r="IF8" s="10"/>
      <c r="IG8" s="10"/>
      <c r="IH8" s="10"/>
      <c r="II8" s="10"/>
    </row>
    <row r="9" spans="1:243" s="11" customFormat="1" ht="61.5" customHeight="1">
      <c r="A9" s="148" t="s">
        <v>11</v>
      </c>
      <c r="B9" s="149"/>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50"/>
      <c r="IE9" s="12"/>
      <c r="IF9" s="12"/>
      <c r="IG9" s="12"/>
      <c r="IH9" s="12"/>
      <c r="II9" s="12"/>
    </row>
    <row r="10" spans="1:243" s="11" customFormat="1" ht="26.25" customHeight="1">
      <c r="A10" s="59" t="s">
        <v>12</v>
      </c>
      <c r="B10" s="59" t="s">
        <v>13</v>
      </c>
      <c r="C10" s="59" t="s">
        <v>13</v>
      </c>
      <c r="D10" s="59" t="s">
        <v>12</v>
      </c>
      <c r="E10" s="59" t="s">
        <v>13</v>
      </c>
      <c r="F10" s="59" t="s">
        <v>14</v>
      </c>
      <c r="G10" s="59" t="s">
        <v>14</v>
      </c>
      <c r="H10" s="59" t="s">
        <v>15</v>
      </c>
      <c r="I10" s="59" t="s">
        <v>13</v>
      </c>
      <c r="J10" s="59" t="s">
        <v>12</v>
      </c>
      <c r="K10" s="59" t="s">
        <v>16</v>
      </c>
      <c r="L10" s="59" t="s">
        <v>13</v>
      </c>
      <c r="M10" s="59" t="s">
        <v>12</v>
      </c>
      <c r="N10" s="59" t="s">
        <v>14</v>
      </c>
      <c r="O10" s="59" t="s">
        <v>14</v>
      </c>
      <c r="P10" s="59" t="s">
        <v>14</v>
      </c>
      <c r="Q10" s="59" t="s">
        <v>14</v>
      </c>
      <c r="R10" s="59" t="s">
        <v>15</v>
      </c>
      <c r="S10" s="59" t="s">
        <v>15</v>
      </c>
      <c r="T10" s="59" t="s">
        <v>14</v>
      </c>
      <c r="U10" s="59" t="s">
        <v>14</v>
      </c>
      <c r="V10" s="59" t="s">
        <v>14</v>
      </c>
      <c r="W10" s="59" t="s">
        <v>14</v>
      </c>
      <c r="X10" s="59" t="s">
        <v>15</v>
      </c>
      <c r="Y10" s="59" t="s">
        <v>15</v>
      </c>
      <c r="Z10" s="59" t="s">
        <v>14</v>
      </c>
      <c r="AA10" s="59" t="s">
        <v>14</v>
      </c>
      <c r="AB10" s="59" t="s">
        <v>14</v>
      </c>
      <c r="AC10" s="59" t="s">
        <v>14</v>
      </c>
      <c r="AD10" s="59" t="s">
        <v>15</v>
      </c>
      <c r="AE10" s="59" t="s">
        <v>15</v>
      </c>
      <c r="AF10" s="59" t="s">
        <v>14</v>
      </c>
      <c r="AG10" s="59" t="s">
        <v>14</v>
      </c>
      <c r="AH10" s="59" t="s">
        <v>14</v>
      </c>
      <c r="AI10" s="59" t="s">
        <v>14</v>
      </c>
      <c r="AJ10" s="59" t="s">
        <v>15</v>
      </c>
      <c r="AK10" s="59" t="s">
        <v>15</v>
      </c>
      <c r="AL10" s="59" t="s">
        <v>14</v>
      </c>
      <c r="AM10" s="59" t="s">
        <v>14</v>
      </c>
      <c r="AN10" s="59" t="s">
        <v>14</v>
      </c>
      <c r="AO10" s="59" t="s">
        <v>14</v>
      </c>
      <c r="AP10" s="59" t="s">
        <v>15</v>
      </c>
      <c r="AQ10" s="59" t="s">
        <v>15</v>
      </c>
      <c r="AR10" s="59" t="s">
        <v>14</v>
      </c>
      <c r="AS10" s="59" t="s">
        <v>14</v>
      </c>
      <c r="AT10" s="59" t="s">
        <v>12</v>
      </c>
      <c r="AU10" s="59" t="s">
        <v>12</v>
      </c>
      <c r="AV10" s="59" t="s">
        <v>15</v>
      </c>
      <c r="AW10" s="59" t="s">
        <v>15</v>
      </c>
      <c r="AX10" s="59" t="s">
        <v>12</v>
      </c>
      <c r="AY10" s="59" t="s">
        <v>12</v>
      </c>
      <c r="AZ10" s="59" t="s">
        <v>17</v>
      </c>
      <c r="BA10" s="59" t="s">
        <v>12</v>
      </c>
      <c r="BB10" s="59" t="s">
        <v>12</v>
      </c>
      <c r="BC10" s="59" t="s">
        <v>13</v>
      </c>
      <c r="IE10" s="12"/>
      <c r="IF10" s="12"/>
      <c r="IG10" s="12"/>
      <c r="IH10" s="12"/>
      <c r="II10" s="12"/>
    </row>
    <row r="11" spans="1:243" s="14" customFormat="1" ht="94.5" customHeight="1">
      <c r="A11" s="13" t="s">
        <v>0</v>
      </c>
      <c r="B11" s="13" t="s">
        <v>18</v>
      </c>
      <c r="C11" s="59" t="s">
        <v>1</v>
      </c>
      <c r="D11" s="59" t="s">
        <v>19</v>
      </c>
      <c r="E11" s="59" t="s">
        <v>20</v>
      </c>
      <c r="F11" s="13" t="s">
        <v>47</v>
      </c>
      <c r="G11" s="13"/>
      <c r="H11" s="13"/>
      <c r="I11" s="13" t="s">
        <v>21</v>
      </c>
      <c r="J11" s="13" t="s">
        <v>22</v>
      </c>
      <c r="K11" s="13" t="s">
        <v>23</v>
      </c>
      <c r="L11" s="13" t="s">
        <v>24</v>
      </c>
      <c r="M11" s="16" t="s">
        <v>177</v>
      </c>
      <c r="N11" s="13" t="s">
        <v>25</v>
      </c>
      <c r="O11" s="13" t="s">
        <v>26</v>
      </c>
      <c r="P11" s="13" t="s">
        <v>56</v>
      </c>
      <c r="Q11" s="13" t="s">
        <v>27</v>
      </c>
      <c r="R11" s="13"/>
      <c r="S11" s="13"/>
      <c r="T11" s="13" t="s">
        <v>28</v>
      </c>
      <c r="U11" s="13" t="s">
        <v>29</v>
      </c>
      <c r="V11" s="13" t="s">
        <v>30</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54" t="s">
        <v>178</v>
      </c>
      <c r="BB11" s="17" t="s">
        <v>31</v>
      </c>
      <c r="BC11" s="101" t="s">
        <v>32</v>
      </c>
      <c r="IE11" s="15"/>
      <c r="IF11" s="15"/>
      <c r="IG11" s="15"/>
      <c r="IH11" s="15"/>
      <c r="II11" s="15"/>
    </row>
    <row r="12" spans="1:243" s="14" customFormat="1" ht="15">
      <c r="A12" s="18">
        <v>1</v>
      </c>
      <c r="B12" s="18">
        <v>2</v>
      </c>
      <c r="C12" s="60">
        <v>3</v>
      </c>
      <c r="D12" s="60">
        <v>4</v>
      </c>
      <c r="E12" s="60">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60">
        <v>53</v>
      </c>
      <c r="BB12" s="18">
        <v>54</v>
      </c>
      <c r="BC12" s="60">
        <v>55</v>
      </c>
      <c r="IE12" s="15"/>
      <c r="IF12" s="15"/>
      <c r="IG12" s="15"/>
      <c r="IH12" s="15"/>
      <c r="II12" s="15"/>
    </row>
    <row r="13" spans="1:243" s="28" customFormat="1" ht="42.75" customHeight="1">
      <c r="A13" s="56">
        <v>1</v>
      </c>
      <c r="B13" s="71" t="s">
        <v>144</v>
      </c>
      <c r="C13" s="64" t="s">
        <v>181</v>
      </c>
      <c r="D13" s="55"/>
      <c r="E13" s="57"/>
      <c r="F13" s="19"/>
      <c r="G13" s="20"/>
      <c r="H13" s="20"/>
      <c r="I13" s="19"/>
      <c r="J13" s="21"/>
      <c r="K13" s="22"/>
      <c r="L13" s="22"/>
      <c r="M13" s="23"/>
      <c r="N13" s="24"/>
      <c r="O13" s="24"/>
      <c r="P13" s="67"/>
      <c r="Q13" s="24"/>
      <c r="R13" s="24"/>
      <c r="S13" s="25"/>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02"/>
      <c r="BB13" s="27"/>
      <c r="BC13" s="128"/>
      <c r="IE13" s="29">
        <v>1</v>
      </c>
      <c r="IF13" s="29" t="s">
        <v>33</v>
      </c>
      <c r="IG13" s="29" t="s">
        <v>34</v>
      </c>
      <c r="IH13" s="29">
        <v>10</v>
      </c>
      <c r="II13" s="29" t="s">
        <v>35</v>
      </c>
    </row>
    <row r="14" spans="1:243" s="28" customFormat="1" ht="26.25" customHeight="1">
      <c r="A14" s="73">
        <v>1.1</v>
      </c>
      <c r="B14" s="74" t="s">
        <v>77</v>
      </c>
      <c r="C14" s="64" t="s">
        <v>182</v>
      </c>
      <c r="D14" s="82">
        <v>1</v>
      </c>
      <c r="E14" s="57" t="s">
        <v>48</v>
      </c>
      <c r="F14" s="51"/>
      <c r="G14" s="30"/>
      <c r="H14" s="30"/>
      <c r="I14" s="19" t="s">
        <v>37</v>
      </c>
      <c r="J14" s="21">
        <f>IF(I14="Less(-)",-1,1)</f>
        <v>1</v>
      </c>
      <c r="K14" s="22" t="s">
        <v>43</v>
      </c>
      <c r="L14" s="22" t="s">
        <v>7</v>
      </c>
      <c r="M14" s="117"/>
      <c r="N14" s="46"/>
      <c r="O14" s="46"/>
      <c r="P14" s="50"/>
      <c r="Q14" s="46"/>
      <c r="R14" s="46"/>
      <c r="S14" s="47"/>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52"/>
      <c r="AV14" s="48"/>
      <c r="AW14" s="48"/>
      <c r="AX14" s="48"/>
      <c r="AY14" s="48"/>
      <c r="AZ14" s="48"/>
      <c r="BA14" s="103">
        <f>total_amount_ba($B$2,$D$2,D14,F14,J14,K14,M14)</f>
        <v>0</v>
      </c>
      <c r="BB14" s="49">
        <f>BA14+SUM(N14:AZ14)</f>
        <v>0</v>
      </c>
      <c r="BC14" s="128" t="str">
        <f>SpellNumber(L14,BB14)</f>
        <v>INR Zero Only</v>
      </c>
      <c r="IE14" s="29">
        <v>1.02</v>
      </c>
      <c r="IF14" s="29" t="s">
        <v>38</v>
      </c>
      <c r="IG14" s="29" t="s">
        <v>39</v>
      </c>
      <c r="IH14" s="29">
        <v>213</v>
      </c>
      <c r="II14" s="29" t="s">
        <v>36</v>
      </c>
    </row>
    <row r="15" spans="1:243" s="28" customFormat="1" ht="42.75" customHeight="1">
      <c r="A15" s="56">
        <v>2</v>
      </c>
      <c r="B15" s="71" t="s">
        <v>145</v>
      </c>
      <c r="C15" s="64" t="s">
        <v>183</v>
      </c>
      <c r="D15" s="82"/>
      <c r="E15" s="57"/>
      <c r="F15" s="19"/>
      <c r="G15" s="20"/>
      <c r="H15" s="20"/>
      <c r="I15" s="19"/>
      <c r="J15" s="21"/>
      <c r="K15" s="22"/>
      <c r="L15" s="22"/>
      <c r="M15" s="118"/>
      <c r="N15" s="24"/>
      <c r="O15" s="24"/>
      <c r="P15" s="67"/>
      <c r="Q15" s="24"/>
      <c r="R15" s="24"/>
      <c r="S15" s="25"/>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02"/>
      <c r="BB15" s="27"/>
      <c r="BC15" s="128"/>
      <c r="IE15" s="29">
        <v>1</v>
      </c>
      <c r="IF15" s="29" t="s">
        <v>33</v>
      </c>
      <c r="IG15" s="29" t="s">
        <v>34</v>
      </c>
      <c r="IH15" s="29">
        <v>10</v>
      </c>
      <c r="II15" s="29" t="s">
        <v>35</v>
      </c>
    </row>
    <row r="16" spans="1:243" s="28" customFormat="1" ht="26.25" customHeight="1">
      <c r="A16" s="73">
        <v>2.1</v>
      </c>
      <c r="B16" s="74" t="s">
        <v>245</v>
      </c>
      <c r="C16" s="64" t="s">
        <v>184</v>
      </c>
      <c r="D16" s="82">
        <v>1</v>
      </c>
      <c r="E16" s="57" t="s">
        <v>48</v>
      </c>
      <c r="F16" s="51"/>
      <c r="G16" s="30"/>
      <c r="H16" s="30"/>
      <c r="I16" s="19" t="s">
        <v>37</v>
      </c>
      <c r="J16" s="21">
        <f>IF(I16="Less(-)",-1,1)</f>
        <v>1</v>
      </c>
      <c r="K16" s="22" t="s">
        <v>43</v>
      </c>
      <c r="L16" s="22" t="s">
        <v>7</v>
      </c>
      <c r="M16" s="117"/>
      <c r="N16" s="46"/>
      <c r="O16" s="46"/>
      <c r="P16" s="50"/>
      <c r="Q16" s="46"/>
      <c r="R16" s="46"/>
      <c r="S16" s="47"/>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52"/>
      <c r="AV16" s="48"/>
      <c r="AW16" s="48"/>
      <c r="AX16" s="48"/>
      <c r="AY16" s="48"/>
      <c r="AZ16" s="48"/>
      <c r="BA16" s="103">
        <f>total_amount_ba($B$2,$D$2,D16,F16,J16,K16,M16)</f>
        <v>0</v>
      </c>
      <c r="BB16" s="49">
        <f>BA16+SUM(N16:AZ16)</f>
        <v>0</v>
      </c>
      <c r="BC16" s="128" t="str">
        <f>SpellNumber(L16,BB16)</f>
        <v>INR Zero Only</v>
      </c>
      <c r="IE16" s="29">
        <v>1.02</v>
      </c>
      <c r="IF16" s="29" t="s">
        <v>38</v>
      </c>
      <c r="IG16" s="29" t="s">
        <v>39</v>
      </c>
      <c r="IH16" s="29">
        <v>213</v>
      </c>
      <c r="II16" s="29" t="s">
        <v>36</v>
      </c>
    </row>
    <row r="17" spans="1:243" s="28" customFormat="1" ht="39.75" customHeight="1">
      <c r="A17" s="56">
        <v>3</v>
      </c>
      <c r="B17" s="81" t="s">
        <v>246</v>
      </c>
      <c r="C17" s="64" t="s">
        <v>185</v>
      </c>
      <c r="D17" s="82"/>
      <c r="E17" s="57"/>
      <c r="F17" s="19"/>
      <c r="G17" s="20"/>
      <c r="H17" s="20"/>
      <c r="I17" s="19"/>
      <c r="J17" s="21"/>
      <c r="K17" s="22"/>
      <c r="L17" s="22"/>
      <c r="M17" s="118"/>
      <c r="N17" s="24"/>
      <c r="O17" s="24"/>
      <c r="P17" s="67"/>
      <c r="Q17" s="24"/>
      <c r="R17" s="24"/>
      <c r="S17" s="25"/>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02"/>
      <c r="BB17" s="27"/>
      <c r="BC17" s="128"/>
      <c r="IE17" s="29">
        <v>1</v>
      </c>
      <c r="IF17" s="29" t="s">
        <v>33</v>
      </c>
      <c r="IG17" s="29" t="s">
        <v>34</v>
      </c>
      <c r="IH17" s="29">
        <v>10</v>
      </c>
      <c r="II17" s="29" t="s">
        <v>35</v>
      </c>
    </row>
    <row r="18" spans="1:243" s="28" customFormat="1" ht="26.25" customHeight="1">
      <c r="A18" s="73">
        <v>3.1</v>
      </c>
      <c r="B18" s="74" t="s">
        <v>230</v>
      </c>
      <c r="C18" s="64" t="s">
        <v>49</v>
      </c>
      <c r="D18" s="82">
        <v>3</v>
      </c>
      <c r="E18" s="57" t="s">
        <v>59</v>
      </c>
      <c r="F18" s="51"/>
      <c r="G18" s="30"/>
      <c r="H18" s="30"/>
      <c r="I18" s="19" t="s">
        <v>37</v>
      </c>
      <c r="J18" s="21">
        <f>IF(I18="Less(-)",-1,1)</f>
        <v>1</v>
      </c>
      <c r="K18" s="22" t="s">
        <v>43</v>
      </c>
      <c r="L18" s="22" t="s">
        <v>7</v>
      </c>
      <c r="M18" s="117"/>
      <c r="N18" s="46"/>
      <c r="O18" s="46"/>
      <c r="P18" s="50"/>
      <c r="Q18" s="46"/>
      <c r="R18" s="46"/>
      <c r="S18" s="47"/>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52"/>
      <c r="AV18" s="48"/>
      <c r="AW18" s="48"/>
      <c r="AX18" s="48"/>
      <c r="AY18" s="48"/>
      <c r="AZ18" s="48"/>
      <c r="BA18" s="103">
        <f>total_amount_ba($B$2,$D$2,D18,F18,J18,K18,M18)</f>
        <v>0</v>
      </c>
      <c r="BB18" s="49">
        <f>BA18+SUM(N18:AZ18)</f>
        <v>0</v>
      </c>
      <c r="BC18" s="128" t="str">
        <f>SpellNumber(L18,BB18)</f>
        <v>INR Zero Only</v>
      </c>
      <c r="IE18" s="29">
        <v>1.02</v>
      </c>
      <c r="IF18" s="29" t="s">
        <v>38</v>
      </c>
      <c r="IG18" s="29" t="s">
        <v>39</v>
      </c>
      <c r="IH18" s="29">
        <v>213</v>
      </c>
      <c r="II18" s="29" t="s">
        <v>36</v>
      </c>
    </row>
    <row r="19" spans="1:243" s="28" customFormat="1" ht="42.75" customHeight="1">
      <c r="A19" s="56">
        <v>4</v>
      </c>
      <c r="B19" s="81" t="s">
        <v>146</v>
      </c>
      <c r="C19" s="64" t="s">
        <v>50</v>
      </c>
      <c r="D19" s="82"/>
      <c r="E19" s="57"/>
      <c r="F19" s="19"/>
      <c r="G19" s="20"/>
      <c r="H19" s="20"/>
      <c r="I19" s="19"/>
      <c r="J19" s="21"/>
      <c r="K19" s="22"/>
      <c r="L19" s="22"/>
      <c r="M19" s="118"/>
      <c r="N19" s="24"/>
      <c r="O19" s="24"/>
      <c r="P19" s="67"/>
      <c r="Q19" s="24"/>
      <c r="R19" s="24"/>
      <c r="S19" s="25"/>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02"/>
      <c r="BB19" s="27"/>
      <c r="BC19" s="128"/>
      <c r="IE19" s="29">
        <v>1</v>
      </c>
      <c r="IF19" s="29" t="s">
        <v>33</v>
      </c>
      <c r="IG19" s="29" t="s">
        <v>34</v>
      </c>
      <c r="IH19" s="29">
        <v>10</v>
      </c>
      <c r="II19" s="29" t="s">
        <v>35</v>
      </c>
    </row>
    <row r="20" spans="1:243" s="28" customFormat="1" ht="26.25" customHeight="1">
      <c r="A20" s="73">
        <v>4.1</v>
      </c>
      <c r="B20" s="74" t="s">
        <v>79</v>
      </c>
      <c r="C20" s="64" t="s">
        <v>51</v>
      </c>
      <c r="D20" s="82">
        <v>1</v>
      </c>
      <c r="E20" s="57" t="s">
        <v>48</v>
      </c>
      <c r="F20" s="51"/>
      <c r="G20" s="30"/>
      <c r="H20" s="30"/>
      <c r="I20" s="19" t="s">
        <v>37</v>
      </c>
      <c r="J20" s="21">
        <f>IF(I20="Less(-)",-1,1)</f>
        <v>1</v>
      </c>
      <c r="K20" s="22" t="s">
        <v>43</v>
      </c>
      <c r="L20" s="22" t="s">
        <v>7</v>
      </c>
      <c r="M20" s="117"/>
      <c r="N20" s="46"/>
      <c r="O20" s="46"/>
      <c r="P20" s="50"/>
      <c r="Q20" s="46"/>
      <c r="R20" s="46"/>
      <c r="S20" s="47"/>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52"/>
      <c r="AV20" s="48"/>
      <c r="AW20" s="48"/>
      <c r="AX20" s="48"/>
      <c r="AY20" s="48"/>
      <c r="AZ20" s="48"/>
      <c r="BA20" s="103">
        <f>total_amount_ba($B$2,$D$2,D20,F20,J20,K20,M20)</f>
        <v>0</v>
      </c>
      <c r="BB20" s="49">
        <f>BA20+SUM(N20:AZ20)</f>
        <v>0</v>
      </c>
      <c r="BC20" s="128" t="str">
        <f>SpellNumber(L20,BB20)</f>
        <v>INR Zero Only</v>
      </c>
      <c r="IE20" s="29">
        <v>1.02</v>
      </c>
      <c r="IF20" s="29" t="s">
        <v>38</v>
      </c>
      <c r="IG20" s="29" t="s">
        <v>39</v>
      </c>
      <c r="IH20" s="29">
        <v>213</v>
      </c>
      <c r="II20" s="29" t="s">
        <v>36</v>
      </c>
    </row>
    <row r="21" spans="1:243" s="28" customFormat="1" ht="26.25" customHeight="1">
      <c r="A21" s="73">
        <v>4.2</v>
      </c>
      <c r="B21" s="74" t="s">
        <v>80</v>
      </c>
      <c r="C21" s="64" t="s">
        <v>52</v>
      </c>
      <c r="D21" s="82">
        <v>1</v>
      </c>
      <c r="E21" s="57" t="s">
        <v>48</v>
      </c>
      <c r="F21" s="51"/>
      <c r="G21" s="30"/>
      <c r="H21" s="30"/>
      <c r="I21" s="19" t="s">
        <v>37</v>
      </c>
      <c r="J21" s="21">
        <f>IF(I21="Less(-)",-1,1)</f>
        <v>1</v>
      </c>
      <c r="K21" s="22" t="s">
        <v>43</v>
      </c>
      <c r="L21" s="22" t="s">
        <v>7</v>
      </c>
      <c r="M21" s="117"/>
      <c r="N21" s="46"/>
      <c r="O21" s="46"/>
      <c r="P21" s="50"/>
      <c r="Q21" s="46"/>
      <c r="R21" s="46"/>
      <c r="S21" s="47"/>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52"/>
      <c r="AV21" s="48"/>
      <c r="AW21" s="48"/>
      <c r="AX21" s="48"/>
      <c r="AY21" s="48"/>
      <c r="AZ21" s="48"/>
      <c r="BA21" s="103">
        <f>total_amount_ba($B$2,$D$2,D21,F21,J21,K21,M21)</f>
        <v>0</v>
      </c>
      <c r="BB21" s="49">
        <f>BA21+SUM(N21:AZ21)</f>
        <v>0</v>
      </c>
      <c r="BC21" s="128" t="str">
        <f>SpellNumber(L21,BB21)</f>
        <v>INR Zero Only</v>
      </c>
      <c r="IE21" s="29">
        <v>1.02</v>
      </c>
      <c r="IF21" s="29" t="s">
        <v>38</v>
      </c>
      <c r="IG21" s="29" t="s">
        <v>39</v>
      </c>
      <c r="IH21" s="29">
        <v>213</v>
      </c>
      <c r="II21" s="29" t="s">
        <v>36</v>
      </c>
    </row>
    <row r="22" spans="1:243" s="28" customFormat="1" ht="42.75" customHeight="1">
      <c r="A22" s="56">
        <v>5</v>
      </c>
      <c r="B22" s="81" t="s">
        <v>147</v>
      </c>
      <c r="C22" s="64" t="s">
        <v>53</v>
      </c>
      <c r="D22" s="82"/>
      <c r="E22" s="57"/>
      <c r="F22" s="19"/>
      <c r="G22" s="20"/>
      <c r="H22" s="20"/>
      <c r="I22" s="19"/>
      <c r="J22" s="21"/>
      <c r="K22" s="22"/>
      <c r="L22" s="22"/>
      <c r="M22" s="118"/>
      <c r="N22" s="24"/>
      <c r="O22" s="24"/>
      <c r="P22" s="67"/>
      <c r="Q22" s="24"/>
      <c r="R22" s="24"/>
      <c r="S22" s="25"/>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02"/>
      <c r="BB22" s="27"/>
      <c r="BC22" s="128"/>
      <c r="IE22" s="29">
        <v>1</v>
      </c>
      <c r="IF22" s="29" t="s">
        <v>33</v>
      </c>
      <c r="IG22" s="29" t="s">
        <v>34</v>
      </c>
      <c r="IH22" s="29">
        <v>10</v>
      </c>
      <c r="II22" s="29" t="s">
        <v>35</v>
      </c>
    </row>
    <row r="23" spans="1:243" s="28" customFormat="1" ht="26.25" customHeight="1">
      <c r="A23" s="73">
        <v>5.1</v>
      </c>
      <c r="B23" s="74" t="s">
        <v>82</v>
      </c>
      <c r="C23" s="64" t="s">
        <v>54</v>
      </c>
      <c r="D23" s="82">
        <v>3</v>
      </c>
      <c r="E23" s="57" t="s">
        <v>59</v>
      </c>
      <c r="F23" s="51"/>
      <c r="G23" s="30"/>
      <c r="H23" s="30"/>
      <c r="I23" s="19" t="s">
        <v>37</v>
      </c>
      <c r="J23" s="21">
        <f>IF(I23="Less(-)",-1,1)</f>
        <v>1</v>
      </c>
      <c r="K23" s="22" t="s">
        <v>43</v>
      </c>
      <c r="L23" s="22" t="s">
        <v>7</v>
      </c>
      <c r="M23" s="117"/>
      <c r="N23" s="46"/>
      <c r="O23" s="46"/>
      <c r="P23" s="50"/>
      <c r="Q23" s="46"/>
      <c r="R23" s="46"/>
      <c r="S23" s="47"/>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52"/>
      <c r="AV23" s="48"/>
      <c r="AW23" s="48"/>
      <c r="AX23" s="48"/>
      <c r="AY23" s="48"/>
      <c r="AZ23" s="48"/>
      <c r="BA23" s="103">
        <f>total_amount_ba($B$2,$D$2,D23,F23,J23,K23,M23)</f>
        <v>0</v>
      </c>
      <c r="BB23" s="49">
        <f>BA23+SUM(N23:AZ23)</f>
        <v>0</v>
      </c>
      <c r="BC23" s="128" t="str">
        <f>SpellNumber(L23,BB23)</f>
        <v>INR Zero Only</v>
      </c>
      <c r="IE23" s="29">
        <v>1.02</v>
      </c>
      <c r="IF23" s="29" t="s">
        <v>38</v>
      </c>
      <c r="IG23" s="29" t="s">
        <v>39</v>
      </c>
      <c r="IH23" s="29">
        <v>213</v>
      </c>
      <c r="II23" s="29" t="s">
        <v>36</v>
      </c>
    </row>
    <row r="24" spans="1:243" s="28" customFormat="1" ht="42.75" customHeight="1">
      <c r="A24" s="56">
        <v>6</v>
      </c>
      <c r="B24" s="81" t="s">
        <v>148</v>
      </c>
      <c r="C24" s="64" t="s">
        <v>55</v>
      </c>
      <c r="D24" s="82"/>
      <c r="E24" s="57"/>
      <c r="F24" s="19"/>
      <c r="G24" s="20"/>
      <c r="H24" s="20"/>
      <c r="I24" s="19"/>
      <c r="J24" s="21"/>
      <c r="K24" s="22"/>
      <c r="L24" s="22"/>
      <c r="M24" s="118"/>
      <c r="N24" s="24"/>
      <c r="O24" s="24"/>
      <c r="P24" s="67"/>
      <c r="Q24" s="24"/>
      <c r="R24" s="24"/>
      <c r="S24" s="25"/>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02"/>
      <c r="BB24" s="27"/>
      <c r="BC24" s="128"/>
      <c r="IE24" s="29">
        <v>1</v>
      </c>
      <c r="IF24" s="29" t="s">
        <v>33</v>
      </c>
      <c r="IG24" s="29" t="s">
        <v>34</v>
      </c>
      <c r="IH24" s="29">
        <v>10</v>
      </c>
      <c r="II24" s="29" t="s">
        <v>35</v>
      </c>
    </row>
    <row r="25" spans="1:243" s="28" customFormat="1" ht="26.25" customHeight="1">
      <c r="A25" s="73">
        <v>6.1</v>
      </c>
      <c r="B25" s="74" t="s">
        <v>84</v>
      </c>
      <c r="C25" s="64" t="s">
        <v>62</v>
      </c>
      <c r="D25" s="82">
        <v>10</v>
      </c>
      <c r="E25" s="57" t="s">
        <v>59</v>
      </c>
      <c r="F25" s="51"/>
      <c r="G25" s="30"/>
      <c r="H25" s="30"/>
      <c r="I25" s="19" t="s">
        <v>37</v>
      </c>
      <c r="J25" s="21">
        <f>IF(I25="Less(-)",-1,1)</f>
        <v>1</v>
      </c>
      <c r="K25" s="22" t="s">
        <v>43</v>
      </c>
      <c r="L25" s="22" t="s">
        <v>7</v>
      </c>
      <c r="M25" s="117"/>
      <c r="N25" s="46"/>
      <c r="O25" s="46"/>
      <c r="P25" s="50"/>
      <c r="Q25" s="46"/>
      <c r="R25" s="46"/>
      <c r="S25" s="47"/>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52"/>
      <c r="AV25" s="48"/>
      <c r="AW25" s="48"/>
      <c r="AX25" s="48"/>
      <c r="AY25" s="48"/>
      <c r="AZ25" s="48"/>
      <c r="BA25" s="103">
        <f>total_amount_ba($B$2,$D$2,D25,F25,J25,K25,M25)</f>
        <v>0</v>
      </c>
      <c r="BB25" s="49">
        <f>BA25+SUM(N25:AZ25)</f>
        <v>0</v>
      </c>
      <c r="BC25" s="128" t="str">
        <f>SpellNumber(L25,BB25)</f>
        <v>INR Zero Only</v>
      </c>
      <c r="IE25" s="29">
        <v>1.02</v>
      </c>
      <c r="IF25" s="29" t="s">
        <v>38</v>
      </c>
      <c r="IG25" s="29" t="s">
        <v>39</v>
      </c>
      <c r="IH25" s="29">
        <v>213</v>
      </c>
      <c r="II25" s="29" t="s">
        <v>36</v>
      </c>
    </row>
    <row r="26" spans="1:243" s="28" customFormat="1" ht="42.75" customHeight="1">
      <c r="A26" s="56">
        <v>7</v>
      </c>
      <c r="B26" s="84" t="s">
        <v>247</v>
      </c>
      <c r="C26" s="64" t="s">
        <v>63</v>
      </c>
      <c r="D26" s="82"/>
      <c r="E26" s="57"/>
      <c r="F26" s="19"/>
      <c r="G26" s="20"/>
      <c r="H26" s="20"/>
      <c r="I26" s="19"/>
      <c r="J26" s="21"/>
      <c r="K26" s="22"/>
      <c r="L26" s="22"/>
      <c r="M26" s="118"/>
      <c r="N26" s="24"/>
      <c r="O26" s="24"/>
      <c r="P26" s="67"/>
      <c r="Q26" s="24"/>
      <c r="R26" s="24"/>
      <c r="S26" s="25"/>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02"/>
      <c r="BB26" s="27"/>
      <c r="BC26" s="128"/>
      <c r="IE26" s="29">
        <v>1</v>
      </c>
      <c r="IF26" s="29" t="s">
        <v>33</v>
      </c>
      <c r="IG26" s="29" t="s">
        <v>34</v>
      </c>
      <c r="IH26" s="29">
        <v>10</v>
      </c>
      <c r="II26" s="29" t="s">
        <v>35</v>
      </c>
    </row>
    <row r="27" spans="1:243" s="28" customFormat="1" ht="32.25" customHeight="1">
      <c r="A27" s="73">
        <v>7.1</v>
      </c>
      <c r="B27" s="84" t="s">
        <v>149</v>
      </c>
      <c r="C27" s="64" t="s">
        <v>64</v>
      </c>
      <c r="D27" s="82">
        <v>3</v>
      </c>
      <c r="E27" s="57" t="s">
        <v>59</v>
      </c>
      <c r="F27" s="51"/>
      <c r="G27" s="30"/>
      <c r="H27" s="30"/>
      <c r="I27" s="19" t="s">
        <v>37</v>
      </c>
      <c r="J27" s="21">
        <f>IF(I27="Less(-)",-1,1)</f>
        <v>1</v>
      </c>
      <c r="K27" s="22" t="s">
        <v>43</v>
      </c>
      <c r="L27" s="22" t="s">
        <v>7</v>
      </c>
      <c r="M27" s="117"/>
      <c r="N27" s="46"/>
      <c r="O27" s="46"/>
      <c r="P27" s="50"/>
      <c r="Q27" s="46"/>
      <c r="R27" s="46"/>
      <c r="S27" s="47"/>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52"/>
      <c r="AV27" s="48"/>
      <c r="AW27" s="48"/>
      <c r="AX27" s="48"/>
      <c r="AY27" s="48"/>
      <c r="AZ27" s="48"/>
      <c r="BA27" s="103">
        <f>total_amount_ba($B$2,$D$2,D27,F27,J27,K27,M27)</f>
        <v>0</v>
      </c>
      <c r="BB27" s="49">
        <f>BA27+SUM(N27:AZ27)</f>
        <v>0</v>
      </c>
      <c r="BC27" s="128" t="str">
        <f>SpellNumber(L27,BB27)</f>
        <v>INR Zero Only</v>
      </c>
      <c r="IE27" s="29">
        <v>1.02</v>
      </c>
      <c r="IF27" s="29" t="s">
        <v>38</v>
      </c>
      <c r="IG27" s="29" t="s">
        <v>39</v>
      </c>
      <c r="IH27" s="29">
        <v>213</v>
      </c>
      <c r="II27" s="29" t="s">
        <v>36</v>
      </c>
    </row>
    <row r="28" spans="1:243" s="28" customFormat="1" ht="28.5" customHeight="1">
      <c r="A28" s="56">
        <v>8</v>
      </c>
      <c r="B28" s="84" t="s">
        <v>173</v>
      </c>
      <c r="C28" s="64" t="s">
        <v>65</v>
      </c>
      <c r="D28" s="82"/>
      <c r="E28" s="57"/>
      <c r="F28" s="19"/>
      <c r="G28" s="20"/>
      <c r="H28" s="20"/>
      <c r="I28" s="19"/>
      <c r="J28" s="21"/>
      <c r="K28" s="22"/>
      <c r="L28" s="22"/>
      <c r="M28" s="118"/>
      <c r="N28" s="24"/>
      <c r="O28" s="24"/>
      <c r="P28" s="67"/>
      <c r="Q28" s="24"/>
      <c r="R28" s="24"/>
      <c r="S28" s="25"/>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02"/>
      <c r="BB28" s="27"/>
      <c r="BC28" s="128"/>
      <c r="IE28" s="29">
        <v>1</v>
      </c>
      <c r="IF28" s="29" t="s">
        <v>33</v>
      </c>
      <c r="IG28" s="29" t="s">
        <v>34</v>
      </c>
      <c r="IH28" s="29">
        <v>10</v>
      </c>
      <c r="II28" s="29" t="s">
        <v>35</v>
      </c>
    </row>
    <row r="29" spans="1:243" s="28" customFormat="1" ht="26.25" customHeight="1">
      <c r="A29" s="73">
        <v>8.1</v>
      </c>
      <c r="B29" s="74" t="s">
        <v>88</v>
      </c>
      <c r="C29" s="64" t="s">
        <v>66</v>
      </c>
      <c r="D29" s="82">
        <v>3</v>
      </c>
      <c r="E29" s="57" t="s">
        <v>59</v>
      </c>
      <c r="F29" s="51"/>
      <c r="G29" s="30"/>
      <c r="H29" s="30"/>
      <c r="I29" s="19" t="s">
        <v>37</v>
      </c>
      <c r="J29" s="21">
        <f aca="true" t="shared" si="0" ref="J29:J42">IF(I29="Less(-)",-1,1)</f>
        <v>1</v>
      </c>
      <c r="K29" s="22" t="s">
        <v>43</v>
      </c>
      <c r="L29" s="22" t="s">
        <v>7</v>
      </c>
      <c r="M29" s="117"/>
      <c r="N29" s="46"/>
      <c r="O29" s="46"/>
      <c r="P29" s="50"/>
      <c r="Q29" s="46"/>
      <c r="R29" s="46"/>
      <c r="S29" s="47"/>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52"/>
      <c r="AV29" s="48"/>
      <c r="AW29" s="48"/>
      <c r="AX29" s="48"/>
      <c r="AY29" s="48"/>
      <c r="AZ29" s="48"/>
      <c r="BA29" s="103">
        <f aca="true" t="shared" si="1" ref="BA29:BA42">total_amount_ba($B$2,$D$2,D29,F29,J29,K29,M29)</f>
        <v>0</v>
      </c>
      <c r="BB29" s="49">
        <f aca="true" t="shared" si="2" ref="BB29:BB42">BA29+SUM(N29:AZ29)</f>
        <v>0</v>
      </c>
      <c r="BC29" s="128" t="str">
        <f aca="true" t="shared" si="3" ref="BC29:BC42">SpellNumber(L29,BB29)</f>
        <v>INR Zero Only</v>
      </c>
      <c r="IE29" s="29">
        <v>1.02</v>
      </c>
      <c r="IF29" s="29" t="s">
        <v>38</v>
      </c>
      <c r="IG29" s="29" t="s">
        <v>39</v>
      </c>
      <c r="IH29" s="29">
        <v>213</v>
      </c>
      <c r="II29" s="29" t="s">
        <v>36</v>
      </c>
    </row>
    <row r="30" spans="1:243" s="28" customFormat="1" ht="26.25" customHeight="1">
      <c r="A30" s="73">
        <v>8.2</v>
      </c>
      <c r="B30" s="74" t="s">
        <v>89</v>
      </c>
      <c r="C30" s="64" t="s">
        <v>67</v>
      </c>
      <c r="D30" s="82">
        <v>1</v>
      </c>
      <c r="E30" s="57" t="s">
        <v>48</v>
      </c>
      <c r="F30" s="51"/>
      <c r="G30" s="30"/>
      <c r="H30" s="30"/>
      <c r="I30" s="19" t="s">
        <v>37</v>
      </c>
      <c r="J30" s="21">
        <f t="shared" si="0"/>
        <v>1</v>
      </c>
      <c r="K30" s="22" t="s">
        <v>43</v>
      </c>
      <c r="L30" s="22" t="s">
        <v>7</v>
      </c>
      <c r="M30" s="117"/>
      <c r="N30" s="46"/>
      <c r="O30" s="46"/>
      <c r="P30" s="50"/>
      <c r="Q30" s="46"/>
      <c r="R30" s="46"/>
      <c r="S30" s="47"/>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52"/>
      <c r="AV30" s="48"/>
      <c r="AW30" s="48"/>
      <c r="AX30" s="48"/>
      <c r="AY30" s="48"/>
      <c r="AZ30" s="48"/>
      <c r="BA30" s="103">
        <f t="shared" si="1"/>
        <v>0</v>
      </c>
      <c r="BB30" s="49">
        <f t="shared" si="2"/>
        <v>0</v>
      </c>
      <c r="BC30" s="128" t="str">
        <f t="shared" si="3"/>
        <v>INR Zero Only</v>
      </c>
      <c r="IE30" s="29">
        <v>1.02</v>
      </c>
      <c r="IF30" s="29" t="s">
        <v>38</v>
      </c>
      <c r="IG30" s="29" t="s">
        <v>39</v>
      </c>
      <c r="IH30" s="29">
        <v>213</v>
      </c>
      <c r="II30" s="29" t="s">
        <v>36</v>
      </c>
    </row>
    <row r="31" spans="1:243" s="28" customFormat="1" ht="26.25" customHeight="1">
      <c r="A31" s="73">
        <v>8.3</v>
      </c>
      <c r="B31" s="74" t="s">
        <v>90</v>
      </c>
      <c r="C31" s="64" t="s">
        <v>69</v>
      </c>
      <c r="D31" s="82">
        <v>2</v>
      </c>
      <c r="E31" s="57" t="s">
        <v>48</v>
      </c>
      <c r="F31" s="51"/>
      <c r="G31" s="30"/>
      <c r="H31" s="30"/>
      <c r="I31" s="19" t="s">
        <v>37</v>
      </c>
      <c r="J31" s="21">
        <f t="shared" si="0"/>
        <v>1</v>
      </c>
      <c r="K31" s="22" t="s">
        <v>43</v>
      </c>
      <c r="L31" s="22" t="s">
        <v>7</v>
      </c>
      <c r="M31" s="117"/>
      <c r="N31" s="46"/>
      <c r="O31" s="46"/>
      <c r="P31" s="50"/>
      <c r="Q31" s="46"/>
      <c r="R31" s="46"/>
      <c r="S31" s="47"/>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52"/>
      <c r="AV31" s="48"/>
      <c r="AW31" s="48"/>
      <c r="AX31" s="48"/>
      <c r="AY31" s="48"/>
      <c r="AZ31" s="48"/>
      <c r="BA31" s="103">
        <f t="shared" si="1"/>
        <v>0</v>
      </c>
      <c r="BB31" s="49">
        <f t="shared" si="2"/>
        <v>0</v>
      </c>
      <c r="BC31" s="128" t="str">
        <f t="shared" si="3"/>
        <v>INR Zero Only</v>
      </c>
      <c r="IE31" s="29">
        <v>1.02</v>
      </c>
      <c r="IF31" s="29" t="s">
        <v>38</v>
      </c>
      <c r="IG31" s="29" t="s">
        <v>39</v>
      </c>
      <c r="IH31" s="29">
        <v>213</v>
      </c>
      <c r="II31" s="29" t="s">
        <v>36</v>
      </c>
    </row>
    <row r="32" spans="1:243" s="28" customFormat="1" ht="26.25" customHeight="1">
      <c r="A32" s="73">
        <v>8.4</v>
      </c>
      <c r="B32" s="74" t="s">
        <v>91</v>
      </c>
      <c r="C32" s="64" t="s">
        <v>70</v>
      </c>
      <c r="D32" s="82">
        <v>3</v>
      </c>
      <c r="E32" s="57" t="s">
        <v>59</v>
      </c>
      <c r="F32" s="51"/>
      <c r="G32" s="30"/>
      <c r="H32" s="30"/>
      <c r="I32" s="19" t="s">
        <v>37</v>
      </c>
      <c r="J32" s="21">
        <f t="shared" si="0"/>
        <v>1</v>
      </c>
      <c r="K32" s="22" t="s">
        <v>43</v>
      </c>
      <c r="L32" s="22" t="s">
        <v>7</v>
      </c>
      <c r="M32" s="117"/>
      <c r="N32" s="46"/>
      <c r="O32" s="46"/>
      <c r="P32" s="50"/>
      <c r="Q32" s="46"/>
      <c r="R32" s="46"/>
      <c r="S32" s="47"/>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52"/>
      <c r="AV32" s="48"/>
      <c r="AW32" s="48"/>
      <c r="AX32" s="48"/>
      <c r="AY32" s="48"/>
      <c r="AZ32" s="48"/>
      <c r="BA32" s="103">
        <f t="shared" si="1"/>
        <v>0</v>
      </c>
      <c r="BB32" s="49">
        <f t="shared" si="2"/>
        <v>0</v>
      </c>
      <c r="BC32" s="128" t="str">
        <f t="shared" si="3"/>
        <v>INR Zero Only</v>
      </c>
      <c r="IE32" s="29">
        <v>1.02</v>
      </c>
      <c r="IF32" s="29" t="s">
        <v>38</v>
      </c>
      <c r="IG32" s="29" t="s">
        <v>39</v>
      </c>
      <c r="IH32" s="29">
        <v>213</v>
      </c>
      <c r="II32" s="29" t="s">
        <v>36</v>
      </c>
    </row>
    <row r="33" spans="1:243" s="28" customFormat="1" ht="26.25" customHeight="1">
      <c r="A33" s="73">
        <v>8.5</v>
      </c>
      <c r="B33" s="74" t="s">
        <v>92</v>
      </c>
      <c r="C33" s="64" t="s">
        <v>71</v>
      </c>
      <c r="D33" s="82">
        <f>D25</f>
        <v>10</v>
      </c>
      <c r="E33" s="57" t="s">
        <v>59</v>
      </c>
      <c r="F33" s="51"/>
      <c r="G33" s="30"/>
      <c r="H33" s="30"/>
      <c r="I33" s="19" t="s">
        <v>37</v>
      </c>
      <c r="J33" s="21">
        <f t="shared" si="0"/>
        <v>1</v>
      </c>
      <c r="K33" s="22" t="s">
        <v>43</v>
      </c>
      <c r="L33" s="22" t="s">
        <v>7</v>
      </c>
      <c r="M33" s="117"/>
      <c r="N33" s="46"/>
      <c r="O33" s="46"/>
      <c r="P33" s="50"/>
      <c r="Q33" s="46"/>
      <c r="R33" s="46"/>
      <c r="S33" s="47"/>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52"/>
      <c r="AV33" s="48"/>
      <c r="AW33" s="48"/>
      <c r="AX33" s="48"/>
      <c r="AY33" s="48"/>
      <c r="AZ33" s="48"/>
      <c r="BA33" s="103">
        <f t="shared" si="1"/>
        <v>0</v>
      </c>
      <c r="BB33" s="49">
        <f t="shared" si="2"/>
        <v>0</v>
      </c>
      <c r="BC33" s="128" t="str">
        <f t="shared" si="3"/>
        <v>INR Zero Only</v>
      </c>
      <c r="IE33" s="29">
        <v>1.02</v>
      </c>
      <c r="IF33" s="29" t="s">
        <v>38</v>
      </c>
      <c r="IG33" s="29" t="s">
        <v>39</v>
      </c>
      <c r="IH33" s="29">
        <v>213</v>
      </c>
      <c r="II33" s="29" t="s">
        <v>36</v>
      </c>
    </row>
    <row r="34" spans="1:243" s="28" customFormat="1" ht="26.25" customHeight="1">
      <c r="A34" s="73">
        <v>8.6</v>
      </c>
      <c r="B34" s="74" t="s">
        <v>149</v>
      </c>
      <c r="C34" s="64" t="s">
        <v>72</v>
      </c>
      <c r="D34" s="82">
        <v>3</v>
      </c>
      <c r="E34" s="57" t="s">
        <v>59</v>
      </c>
      <c r="F34" s="51"/>
      <c r="G34" s="30"/>
      <c r="H34" s="30"/>
      <c r="I34" s="19" t="s">
        <v>37</v>
      </c>
      <c r="J34" s="21">
        <f t="shared" si="0"/>
        <v>1</v>
      </c>
      <c r="K34" s="22" t="s">
        <v>43</v>
      </c>
      <c r="L34" s="22" t="s">
        <v>7</v>
      </c>
      <c r="M34" s="117"/>
      <c r="N34" s="46"/>
      <c r="O34" s="46"/>
      <c r="P34" s="50"/>
      <c r="Q34" s="46"/>
      <c r="R34" s="46"/>
      <c r="S34" s="47"/>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52"/>
      <c r="AV34" s="48"/>
      <c r="AW34" s="48"/>
      <c r="AX34" s="48"/>
      <c r="AY34" s="48"/>
      <c r="AZ34" s="48"/>
      <c r="BA34" s="103">
        <f t="shared" si="1"/>
        <v>0</v>
      </c>
      <c r="BB34" s="49">
        <f t="shared" si="2"/>
        <v>0</v>
      </c>
      <c r="BC34" s="128" t="str">
        <f t="shared" si="3"/>
        <v>INR Zero Only</v>
      </c>
      <c r="IE34" s="29">
        <v>1.02</v>
      </c>
      <c r="IF34" s="29" t="s">
        <v>38</v>
      </c>
      <c r="IG34" s="29" t="s">
        <v>39</v>
      </c>
      <c r="IH34" s="29">
        <v>213</v>
      </c>
      <c r="II34" s="29" t="s">
        <v>36</v>
      </c>
    </row>
    <row r="35" spans="1:243" s="28" customFormat="1" ht="28.5" customHeight="1">
      <c r="A35" s="56">
        <v>9</v>
      </c>
      <c r="B35" s="84" t="s">
        <v>190</v>
      </c>
      <c r="C35" s="64" t="s">
        <v>73</v>
      </c>
      <c r="D35" s="82"/>
      <c r="E35" s="57"/>
      <c r="F35" s="19"/>
      <c r="G35" s="20"/>
      <c r="H35" s="20"/>
      <c r="I35" s="19"/>
      <c r="J35" s="21"/>
      <c r="K35" s="22"/>
      <c r="L35" s="22"/>
      <c r="M35" s="118"/>
      <c r="N35" s="24"/>
      <c r="O35" s="24"/>
      <c r="P35" s="67"/>
      <c r="Q35" s="24"/>
      <c r="R35" s="24"/>
      <c r="S35" s="25"/>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02"/>
      <c r="BB35" s="27"/>
      <c r="BC35" s="128"/>
      <c r="IE35" s="29">
        <v>1</v>
      </c>
      <c r="IF35" s="29" t="s">
        <v>33</v>
      </c>
      <c r="IG35" s="29" t="s">
        <v>34</v>
      </c>
      <c r="IH35" s="29">
        <v>10</v>
      </c>
      <c r="II35" s="29" t="s">
        <v>35</v>
      </c>
    </row>
    <row r="36" spans="1:243" s="28" customFormat="1" ht="26.25" customHeight="1">
      <c r="A36" s="73">
        <v>9.1</v>
      </c>
      <c r="B36" s="83" t="s">
        <v>231</v>
      </c>
      <c r="C36" s="64" t="s">
        <v>74</v>
      </c>
      <c r="D36" s="82">
        <v>4634.82</v>
      </c>
      <c r="E36" s="57" t="s">
        <v>94</v>
      </c>
      <c r="F36" s="51"/>
      <c r="G36" s="30"/>
      <c r="H36" s="30"/>
      <c r="I36" s="19" t="s">
        <v>37</v>
      </c>
      <c r="J36" s="21">
        <f t="shared" si="0"/>
        <v>1</v>
      </c>
      <c r="K36" s="22" t="s">
        <v>43</v>
      </c>
      <c r="L36" s="22" t="s">
        <v>7</v>
      </c>
      <c r="M36" s="117"/>
      <c r="N36" s="46"/>
      <c r="O36" s="46"/>
      <c r="P36" s="50"/>
      <c r="Q36" s="46"/>
      <c r="R36" s="46"/>
      <c r="S36" s="47"/>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52"/>
      <c r="AV36" s="48"/>
      <c r="AW36" s="48"/>
      <c r="AX36" s="48"/>
      <c r="AY36" s="48"/>
      <c r="AZ36" s="48"/>
      <c r="BA36" s="103">
        <f>total_amount_ba($B$2,$D$2,D36,F36,J36,K36,M36)</f>
        <v>0</v>
      </c>
      <c r="BB36" s="49">
        <f>BA36+SUM(N36:AZ36)</f>
        <v>0</v>
      </c>
      <c r="BC36" s="128" t="str">
        <f>SpellNumber(L36,BB36)</f>
        <v>INR Zero Only</v>
      </c>
      <c r="IE36" s="29">
        <v>1.02</v>
      </c>
      <c r="IF36" s="29" t="s">
        <v>38</v>
      </c>
      <c r="IG36" s="29" t="s">
        <v>39</v>
      </c>
      <c r="IH36" s="29">
        <v>213</v>
      </c>
      <c r="II36" s="29" t="s">
        <v>36</v>
      </c>
    </row>
    <row r="37" spans="1:243" s="28" customFormat="1" ht="28.5" customHeight="1">
      <c r="A37" s="56">
        <v>10</v>
      </c>
      <c r="B37" s="84" t="s">
        <v>191</v>
      </c>
      <c r="C37" s="64" t="s">
        <v>75</v>
      </c>
      <c r="D37" s="82"/>
      <c r="E37" s="57"/>
      <c r="F37" s="19"/>
      <c r="G37" s="20"/>
      <c r="H37" s="20"/>
      <c r="I37" s="19"/>
      <c r="J37" s="21"/>
      <c r="K37" s="22"/>
      <c r="L37" s="22"/>
      <c r="M37" s="118"/>
      <c r="N37" s="24"/>
      <c r="O37" s="24"/>
      <c r="P37" s="67"/>
      <c r="Q37" s="24"/>
      <c r="R37" s="24"/>
      <c r="S37" s="25"/>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02"/>
      <c r="BB37" s="27"/>
      <c r="BC37" s="128"/>
      <c r="IE37" s="29">
        <v>1</v>
      </c>
      <c r="IF37" s="29" t="s">
        <v>33</v>
      </c>
      <c r="IG37" s="29" t="s">
        <v>34</v>
      </c>
      <c r="IH37" s="29">
        <v>10</v>
      </c>
      <c r="II37" s="29" t="s">
        <v>35</v>
      </c>
    </row>
    <row r="38" spans="1:243" s="28" customFormat="1" ht="26.25" customHeight="1">
      <c r="A38" s="73">
        <v>10.1</v>
      </c>
      <c r="B38" s="83" t="s">
        <v>219</v>
      </c>
      <c r="C38" s="64" t="s">
        <v>86</v>
      </c>
      <c r="D38" s="82">
        <v>1503.54</v>
      </c>
      <c r="E38" s="57" t="s">
        <v>94</v>
      </c>
      <c r="F38" s="51"/>
      <c r="G38" s="30"/>
      <c r="H38" s="30"/>
      <c r="I38" s="19" t="s">
        <v>37</v>
      </c>
      <c r="J38" s="21">
        <f t="shared" si="0"/>
        <v>1</v>
      </c>
      <c r="K38" s="22" t="s">
        <v>43</v>
      </c>
      <c r="L38" s="22" t="s">
        <v>7</v>
      </c>
      <c r="M38" s="117"/>
      <c r="N38" s="46"/>
      <c r="O38" s="46"/>
      <c r="P38" s="50"/>
      <c r="Q38" s="46"/>
      <c r="R38" s="46"/>
      <c r="S38" s="47"/>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52"/>
      <c r="AV38" s="48"/>
      <c r="AW38" s="48"/>
      <c r="AX38" s="48"/>
      <c r="AY38" s="48"/>
      <c r="AZ38" s="48"/>
      <c r="BA38" s="103">
        <f>total_amount_ba($B$2,$D$2,D38,F38,J38,K38,M38)</f>
        <v>0</v>
      </c>
      <c r="BB38" s="49">
        <f>BA38+SUM(N38:AZ38)</f>
        <v>0</v>
      </c>
      <c r="BC38" s="128" t="str">
        <f>SpellNumber(L38,BB38)</f>
        <v>INR Zero Only</v>
      </c>
      <c r="IE38" s="29">
        <v>1.02</v>
      </c>
      <c r="IF38" s="29" t="s">
        <v>38</v>
      </c>
      <c r="IG38" s="29" t="s">
        <v>39</v>
      </c>
      <c r="IH38" s="29">
        <v>213</v>
      </c>
      <c r="II38" s="29" t="s">
        <v>36</v>
      </c>
    </row>
    <row r="39" spans="1:243" s="28" customFormat="1" ht="33.75" customHeight="1">
      <c r="A39" s="72">
        <v>11</v>
      </c>
      <c r="B39" s="86" t="s">
        <v>248</v>
      </c>
      <c r="C39" s="64" t="s">
        <v>87</v>
      </c>
      <c r="D39" s="82">
        <v>1</v>
      </c>
      <c r="E39" s="57" t="s">
        <v>251</v>
      </c>
      <c r="F39" s="51"/>
      <c r="G39" s="30"/>
      <c r="H39" s="30"/>
      <c r="I39" s="19" t="s">
        <v>37</v>
      </c>
      <c r="J39" s="21">
        <f t="shared" si="0"/>
        <v>1</v>
      </c>
      <c r="K39" s="22" t="s">
        <v>43</v>
      </c>
      <c r="L39" s="22" t="s">
        <v>7</v>
      </c>
      <c r="M39" s="117"/>
      <c r="N39" s="46"/>
      <c r="O39" s="46"/>
      <c r="P39" s="50"/>
      <c r="Q39" s="46"/>
      <c r="R39" s="46"/>
      <c r="S39" s="47"/>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52"/>
      <c r="AV39" s="48"/>
      <c r="AW39" s="48"/>
      <c r="AX39" s="48"/>
      <c r="AY39" s="48"/>
      <c r="AZ39" s="48"/>
      <c r="BA39" s="103">
        <f t="shared" si="1"/>
        <v>0</v>
      </c>
      <c r="BB39" s="49">
        <f t="shared" si="2"/>
        <v>0</v>
      </c>
      <c r="BC39" s="128" t="str">
        <f t="shared" si="3"/>
        <v>INR Zero Only</v>
      </c>
      <c r="IE39" s="29">
        <v>1.02</v>
      </c>
      <c r="IF39" s="29" t="s">
        <v>38</v>
      </c>
      <c r="IG39" s="29" t="s">
        <v>39</v>
      </c>
      <c r="IH39" s="29">
        <v>213</v>
      </c>
      <c r="II39" s="29" t="s">
        <v>36</v>
      </c>
    </row>
    <row r="40" spans="1:243" s="28" customFormat="1" ht="33.75" customHeight="1">
      <c r="A40" s="72">
        <v>12</v>
      </c>
      <c r="B40" s="86" t="s">
        <v>249</v>
      </c>
      <c r="C40" s="64" t="s">
        <v>93</v>
      </c>
      <c r="D40" s="82">
        <v>280</v>
      </c>
      <c r="E40" s="57" t="s">
        <v>250</v>
      </c>
      <c r="F40" s="51"/>
      <c r="G40" s="30"/>
      <c r="H40" s="30"/>
      <c r="I40" s="19" t="s">
        <v>37</v>
      </c>
      <c r="J40" s="21">
        <f>IF(I40="Less(-)",-1,1)</f>
        <v>1</v>
      </c>
      <c r="K40" s="22" t="s">
        <v>43</v>
      </c>
      <c r="L40" s="22" t="s">
        <v>7</v>
      </c>
      <c r="M40" s="117"/>
      <c r="N40" s="46"/>
      <c r="O40" s="46"/>
      <c r="P40" s="50"/>
      <c r="Q40" s="46"/>
      <c r="R40" s="46"/>
      <c r="S40" s="47"/>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52"/>
      <c r="AV40" s="48"/>
      <c r="AW40" s="48"/>
      <c r="AX40" s="48"/>
      <c r="AY40" s="48"/>
      <c r="AZ40" s="48"/>
      <c r="BA40" s="103">
        <f>total_amount_ba($B$2,$D$2,D40,F40,J40,K40,M40)</f>
        <v>0</v>
      </c>
      <c r="BB40" s="49">
        <f>BA40+SUM(N40:AZ40)</f>
        <v>0</v>
      </c>
      <c r="BC40" s="128" t="str">
        <f>SpellNumber(L40,BB40)</f>
        <v>INR Zero Only</v>
      </c>
      <c r="IE40" s="29">
        <v>1.02</v>
      </c>
      <c r="IF40" s="29" t="s">
        <v>38</v>
      </c>
      <c r="IG40" s="29" t="s">
        <v>39</v>
      </c>
      <c r="IH40" s="29">
        <v>213</v>
      </c>
      <c r="II40" s="29" t="s">
        <v>36</v>
      </c>
    </row>
    <row r="41" spans="1:243" s="28" customFormat="1" ht="47.25" customHeight="1">
      <c r="A41" s="72">
        <v>13</v>
      </c>
      <c r="B41" s="86" t="s">
        <v>252</v>
      </c>
      <c r="C41" s="64" t="s">
        <v>95</v>
      </c>
      <c r="D41" s="82">
        <v>280</v>
      </c>
      <c r="E41" s="57" t="s">
        <v>250</v>
      </c>
      <c r="F41" s="51"/>
      <c r="G41" s="30"/>
      <c r="H41" s="30"/>
      <c r="I41" s="19" t="s">
        <v>37</v>
      </c>
      <c r="J41" s="21">
        <f t="shared" si="0"/>
        <v>1</v>
      </c>
      <c r="K41" s="22" t="s">
        <v>43</v>
      </c>
      <c r="L41" s="22" t="s">
        <v>7</v>
      </c>
      <c r="M41" s="117"/>
      <c r="N41" s="46"/>
      <c r="O41" s="46"/>
      <c r="P41" s="50"/>
      <c r="Q41" s="46"/>
      <c r="R41" s="46"/>
      <c r="S41" s="47"/>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52"/>
      <c r="AV41" s="48"/>
      <c r="AW41" s="48"/>
      <c r="AX41" s="48"/>
      <c r="AY41" s="48"/>
      <c r="AZ41" s="48"/>
      <c r="BA41" s="103">
        <f t="shared" si="1"/>
        <v>0</v>
      </c>
      <c r="BB41" s="49">
        <f t="shared" si="2"/>
        <v>0</v>
      </c>
      <c r="BC41" s="128" t="str">
        <f t="shared" si="3"/>
        <v>INR Zero Only</v>
      </c>
      <c r="IE41" s="29">
        <v>1.02</v>
      </c>
      <c r="IF41" s="29" t="s">
        <v>38</v>
      </c>
      <c r="IG41" s="29" t="s">
        <v>39</v>
      </c>
      <c r="IH41" s="29">
        <v>213</v>
      </c>
      <c r="II41" s="29" t="s">
        <v>36</v>
      </c>
    </row>
    <row r="42" spans="1:243" s="28" customFormat="1" ht="30" customHeight="1">
      <c r="A42" s="72">
        <v>14</v>
      </c>
      <c r="B42" s="84" t="s">
        <v>253</v>
      </c>
      <c r="C42" s="64" t="s">
        <v>96</v>
      </c>
      <c r="D42" s="82">
        <v>1</v>
      </c>
      <c r="E42" s="87" t="s">
        <v>60</v>
      </c>
      <c r="F42" s="51"/>
      <c r="G42" s="30"/>
      <c r="H42" s="30"/>
      <c r="I42" s="19" t="s">
        <v>37</v>
      </c>
      <c r="J42" s="21">
        <f t="shared" si="0"/>
        <v>1</v>
      </c>
      <c r="K42" s="22" t="s">
        <v>43</v>
      </c>
      <c r="L42" s="22" t="s">
        <v>7</v>
      </c>
      <c r="M42" s="117"/>
      <c r="N42" s="46"/>
      <c r="O42" s="46"/>
      <c r="P42" s="50"/>
      <c r="Q42" s="46"/>
      <c r="R42" s="46"/>
      <c r="S42" s="47"/>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52"/>
      <c r="AV42" s="48"/>
      <c r="AW42" s="48"/>
      <c r="AX42" s="48"/>
      <c r="AY42" s="48"/>
      <c r="AZ42" s="48"/>
      <c r="BA42" s="103">
        <f t="shared" si="1"/>
        <v>0</v>
      </c>
      <c r="BB42" s="49">
        <f t="shared" si="2"/>
        <v>0</v>
      </c>
      <c r="BC42" s="128" t="str">
        <f t="shared" si="3"/>
        <v>INR Zero Only</v>
      </c>
      <c r="IE42" s="29">
        <v>1.02</v>
      </c>
      <c r="IF42" s="29" t="s">
        <v>38</v>
      </c>
      <c r="IG42" s="29" t="s">
        <v>39</v>
      </c>
      <c r="IH42" s="29">
        <v>213</v>
      </c>
      <c r="II42" s="29" t="s">
        <v>36</v>
      </c>
    </row>
    <row r="43" spans="1:243" s="28" customFormat="1" ht="34.5" customHeight="1">
      <c r="A43" s="72">
        <v>15</v>
      </c>
      <c r="B43" s="84" t="s">
        <v>151</v>
      </c>
      <c r="C43" s="64" t="s">
        <v>97</v>
      </c>
      <c r="D43" s="82"/>
      <c r="E43" s="57"/>
      <c r="F43" s="19"/>
      <c r="G43" s="20"/>
      <c r="H43" s="20"/>
      <c r="I43" s="19"/>
      <c r="J43" s="21"/>
      <c r="K43" s="22"/>
      <c r="L43" s="22"/>
      <c r="M43" s="118"/>
      <c r="N43" s="24"/>
      <c r="O43" s="24"/>
      <c r="P43" s="67"/>
      <c r="Q43" s="24"/>
      <c r="R43" s="24"/>
      <c r="S43" s="25"/>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02"/>
      <c r="BB43" s="27"/>
      <c r="BC43" s="128"/>
      <c r="IE43" s="29">
        <v>1</v>
      </c>
      <c r="IF43" s="29" t="s">
        <v>33</v>
      </c>
      <c r="IG43" s="29" t="s">
        <v>34</v>
      </c>
      <c r="IH43" s="29">
        <v>10</v>
      </c>
      <c r="II43" s="29" t="s">
        <v>35</v>
      </c>
    </row>
    <row r="44" spans="1:243" s="28" customFormat="1" ht="28.5" customHeight="1">
      <c r="A44" s="63">
        <v>15.1</v>
      </c>
      <c r="B44" s="83" t="s">
        <v>254</v>
      </c>
      <c r="C44" s="64" t="s">
        <v>98</v>
      </c>
      <c r="D44" s="82">
        <v>80</v>
      </c>
      <c r="E44" s="57" t="s">
        <v>58</v>
      </c>
      <c r="F44" s="51"/>
      <c r="G44" s="30"/>
      <c r="H44" s="30"/>
      <c r="I44" s="19" t="s">
        <v>37</v>
      </c>
      <c r="J44" s="21">
        <f>IF(I44="Less(-)",-1,1)</f>
        <v>1</v>
      </c>
      <c r="K44" s="22" t="s">
        <v>43</v>
      </c>
      <c r="L44" s="22" t="s">
        <v>7</v>
      </c>
      <c r="M44" s="117"/>
      <c r="N44" s="46"/>
      <c r="O44" s="46"/>
      <c r="P44" s="50"/>
      <c r="Q44" s="46"/>
      <c r="R44" s="46"/>
      <c r="S44" s="47"/>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52"/>
      <c r="AV44" s="48"/>
      <c r="AW44" s="48"/>
      <c r="AX44" s="48"/>
      <c r="AY44" s="48"/>
      <c r="AZ44" s="48"/>
      <c r="BA44" s="103">
        <f>total_amount_ba($B$2,$D$2,D44,F44,J44,K44,M44)</f>
        <v>0</v>
      </c>
      <c r="BB44" s="49">
        <f>BA44+SUM(N44:AZ44)</f>
        <v>0</v>
      </c>
      <c r="BC44" s="128" t="str">
        <f>SpellNumber(L44,BB44)</f>
        <v>INR Zero Only</v>
      </c>
      <c r="IE44" s="29">
        <v>1.02</v>
      </c>
      <c r="IF44" s="29" t="s">
        <v>38</v>
      </c>
      <c r="IG44" s="29" t="s">
        <v>39</v>
      </c>
      <c r="IH44" s="29">
        <v>213</v>
      </c>
      <c r="II44" s="29" t="s">
        <v>36</v>
      </c>
    </row>
    <row r="45" spans="1:243" s="28" customFormat="1" ht="28.5" customHeight="1">
      <c r="A45" s="63">
        <v>15.2</v>
      </c>
      <c r="B45" s="83" t="s">
        <v>221</v>
      </c>
      <c r="C45" s="64" t="s">
        <v>99</v>
      </c>
      <c r="D45" s="82">
        <v>55</v>
      </c>
      <c r="E45" s="57" t="s">
        <v>58</v>
      </c>
      <c r="F45" s="51"/>
      <c r="G45" s="30"/>
      <c r="H45" s="30"/>
      <c r="I45" s="19" t="s">
        <v>37</v>
      </c>
      <c r="J45" s="21">
        <f>IF(I45="Less(-)",-1,1)</f>
        <v>1</v>
      </c>
      <c r="K45" s="22" t="s">
        <v>43</v>
      </c>
      <c r="L45" s="22" t="s">
        <v>7</v>
      </c>
      <c r="M45" s="117"/>
      <c r="N45" s="46"/>
      <c r="O45" s="46"/>
      <c r="P45" s="50"/>
      <c r="Q45" s="46"/>
      <c r="R45" s="46"/>
      <c r="S45" s="47"/>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52"/>
      <c r="AV45" s="48"/>
      <c r="AW45" s="48"/>
      <c r="AX45" s="48"/>
      <c r="AY45" s="48"/>
      <c r="AZ45" s="48"/>
      <c r="BA45" s="103">
        <f>total_amount_ba($B$2,$D$2,D45,F45,J45,K45,M45)</f>
        <v>0</v>
      </c>
      <c r="BB45" s="49">
        <f>BA45+SUM(N45:AZ45)</f>
        <v>0</v>
      </c>
      <c r="BC45" s="128" t="str">
        <f>SpellNumber(L45,BB45)</f>
        <v>INR Zero Only</v>
      </c>
      <c r="IE45" s="29">
        <v>1.02</v>
      </c>
      <c r="IF45" s="29" t="s">
        <v>38</v>
      </c>
      <c r="IG45" s="29" t="s">
        <v>39</v>
      </c>
      <c r="IH45" s="29">
        <v>213</v>
      </c>
      <c r="II45" s="29" t="s">
        <v>36</v>
      </c>
    </row>
    <row r="46" spans="1:243" s="28" customFormat="1" ht="27.75" customHeight="1">
      <c r="A46" s="72">
        <v>16</v>
      </c>
      <c r="B46" s="88" t="s">
        <v>152</v>
      </c>
      <c r="C46" s="64" t="s">
        <v>100</v>
      </c>
      <c r="D46" s="82"/>
      <c r="E46" s="57"/>
      <c r="F46" s="19"/>
      <c r="G46" s="20"/>
      <c r="H46" s="20"/>
      <c r="I46" s="19"/>
      <c r="J46" s="21"/>
      <c r="K46" s="22"/>
      <c r="L46" s="22"/>
      <c r="M46" s="118"/>
      <c r="N46" s="24"/>
      <c r="O46" s="24"/>
      <c r="P46" s="67"/>
      <c r="Q46" s="24"/>
      <c r="R46" s="24"/>
      <c r="S46" s="25"/>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02"/>
      <c r="BB46" s="27"/>
      <c r="BC46" s="128"/>
      <c r="IE46" s="29"/>
      <c r="IF46" s="29"/>
      <c r="IG46" s="29"/>
      <c r="IH46" s="29"/>
      <c r="II46" s="29"/>
    </row>
    <row r="47" spans="1:243" s="28" customFormat="1" ht="52.5" customHeight="1">
      <c r="A47" s="73">
        <v>16.1</v>
      </c>
      <c r="B47" s="83" t="s">
        <v>316</v>
      </c>
      <c r="C47" s="64" t="s">
        <v>101</v>
      </c>
      <c r="D47" s="82">
        <v>10</v>
      </c>
      <c r="E47" s="57" t="s">
        <v>59</v>
      </c>
      <c r="F47" s="51"/>
      <c r="G47" s="30"/>
      <c r="H47" s="30"/>
      <c r="I47" s="19" t="s">
        <v>37</v>
      </c>
      <c r="J47" s="21">
        <f>IF(I47="Less(-)",-1,1)</f>
        <v>1</v>
      </c>
      <c r="K47" s="22" t="s">
        <v>43</v>
      </c>
      <c r="L47" s="22" t="s">
        <v>7</v>
      </c>
      <c r="M47" s="117"/>
      <c r="N47" s="46"/>
      <c r="O47" s="46"/>
      <c r="P47" s="50"/>
      <c r="Q47" s="46"/>
      <c r="R47" s="46"/>
      <c r="S47" s="47"/>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52"/>
      <c r="AV47" s="48"/>
      <c r="AW47" s="48"/>
      <c r="AX47" s="48"/>
      <c r="AY47" s="48"/>
      <c r="AZ47" s="48"/>
      <c r="BA47" s="103">
        <f>total_amount_ba($B$2,$D$2,D47,F47,J47,K47,M47)</f>
        <v>0</v>
      </c>
      <c r="BB47" s="49">
        <f>BA47+SUM(N47:AZ47)</f>
        <v>0</v>
      </c>
      <c r="BC47" s="128" t="str">
        <f>SpellNumber(L47,BB47)</f>
        <v>INR Zero Only</v>
      </c>
      <c r="IE47" s="29">
        <v>1.02</v>
      </c>
      <c r="IF47" s="29" t="s">
        <v>38</v>
      </c>
      <c r="IG47" s="29" t="s">
        <v>39</v>
      </c>
      <c r="IH47" s="29">
        <v>213</v>
      </c>
      <c r="II47" s="29" t="s">
        <v>36</v>
      </c>
    </row>
    <row r="48" spans="1:243" s="28" customFormat="1" ht="49.5" customHeight="1">
      <c r="A48" s="56">
        <v>17</v>
      </c>
      <c r="B48" s="84" t="s">
        <v>153</v>
      </c>
      <c r="C48" s="64" t="s">
        <v>102</v>
      </c>
      <c r="D48" s="82">
        <v>1</v>
      </c>
      <c r="E48" s="57" t="s">
        <v>59</v>
      </c>
      <c r="F48" s="51"/>
      <c r="G48" s="30"/>
      <c r="H48" s="30"/>
      <c r="I48" s="19" t="s">
        <v>37</v>
      </c>
      <c r="J48" s="21">
        <f>IF(I48="Less(-)",-1,1)</f>
        <v>1</v>
      </c>
      <c r="K48" s="22" t="s">
        <v>43</v>
      </c>
      <c r="L48" s="22" t="s">
        <v>7</v>
      </c>
      <c r="M48" s="117"/>
      <c r="N48" s="46"/>
      <c r="O48" s="46"/>
      <c r="P48" s="50"/>
      <c r="Q48" s="46"/>
      <c r="R48" s="46"/>
      <c r="S48" s="47"/>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52"/>
      <c r="AV48" s="48"/>
      <c r="AW48" s="48"/>
      <c r="AX48" s="48"/>
      <c r="AY48" s="48"/>
      <c r="AZ48" s="48"/>
      <c r="BA48" s="103">
        <f>total_amount_ba($B$2,$D$2,D48,F48,J48,K48,M48)</f>
        <v>0</v>
      </c>
      <c r="BB48" s="49">
        <f>BA48+SUM(N48:AZ48)</f>
        <v>0</v>
      </c>
      <c r="BC48" s="128" t="str">
        <f>SpellNumber(L48,BB48)</f>
        <v>INR Zero Only</v>
      </c>
      <c r="IE48" s="29">
        <v>1.02</v>
      </c>
      <c r="IF48" s="29" t="s">
        <v>38</v>
      </c>
      <c r="IG48" s="29" t="s">
        <v>39</v>
      </c>
      <c r="IH48" s="29">
        <v>213</v>
      </c>
      <c r="II48" s="29" t="s">
        <v>36</v>
      </c>
    </row>
    <row r="49" spans="1:243" s="28" customFormat="1" ht="30.75" customHeight="1">
      <c r="A49" s="56">
        <v>18</v>
      </c>
      <c r="B49" s="84" t="s">
        <v>174</v>
      </c>
      <c r="C49" s="64" t="s">
        <v>103</v>
      </c>
      <c r="D49" s="82">
        <v>1</v>
      </c>
      <c r="E49" s="57" t="s">
        <v>59</v>
      </c>
      <c r="F49" s="51"/>
      <c r="G49" s="30"/>
      <c r="H49" s="30"/>
      <c r="I49" s="19" t="s">
        <v>37</v>
      </c>
      <c r="J49" s="21">
        <f>IF(I49="Less(-)",-1,1)</f>
        <v>1</v>
      </c>
      <c r="K49" s="22" t="s">
        <v>43</v>
      </c>
      <c r="L49" s="22" t="s">
        <v>7</v>
      </c>
      <c r="M49" s="117"/>
      <c r="N49" s="46"/>
      <c r="O49" s="46"/>
      <c r="P49" s="50"/>
      <c r="Q49" s="46"/>
      <c r="R49" s="46"/>
      <c r="S49" s="47"/>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52"/>
      <c r="AV49" s="48"/>
      <c r="AW49" s="48"/>
      <c r="AX49" s="48"/>
      <c r="AY49" s="48"/>
      <c r="AZ49" s="48"/>
      <c r="BA49" s="103">
        <f>total_amount_ba($B$2,$D$2,D49,F49,J49,K49,M49)</f>
        <v>0</v>
      </c>
      <c r="BB49" s="49">
        <f>BA49+SUM(N49:AZ49)</f>
        <v>0</v>
      </c>
      <c r="BC49" s="128" t="str">
        <f>SpellNumber(L49,BB49)</f>
        <v>INR Zero Only</v>
      </c>
      <c r="IE49" s="29">
        <v>1.02</v>
      </c>
      <c r="IF49" s="29" t="s">
        <v>38</v>
      </c>
      <c r="IG49" s="29" t="s">
        <v>39</v>
      </c>
      <c r="IH49" s="29">
        <v>213</v>
      </c>
      <c r="II49" s="29" t="s">
        <v>36</v>
      </c>
    </row>
    <row r="50" spans="1:243" s="28" customFormat="1" ht="30.75" customHeight="1">
      <c r="A50" s="56">
        <v>19</v>
      </c>
      <c r="B50" s="84" t="s">
        <v>255</v>
      </c>
      <c r="C50" s="64" t="s">
        <v>104</v>
      </c>
      <c r="D50" s="82"/>
      <c r="E50" s="57"/>
      <c r="F50" s="51"/>
      <c r="G50" s="30"/>
      <c r="H50" s="30"/>
      <c r="I50" s="19" t="s">
        <v>37</v>
      </c>
      <c r="J50" s="21">
        <f>IF(I50="Less(-)",-1,1)</f>
        <v>1</v>
      </c>
      <c r="K50" s="22" t="s">
        <v>43</v>
      </c>
      <c r="L50" s="22" t="s">
        <v>7</v>
      </c>
      <c r="M50" s="118"/>
      <c r="N50" s="46"/>
      <c r="O50" s="46"/>
      <c r="P50" s="50"/>
      <c r="Q50" s="46"/>
      <c r="R50" s="46"/>
      <c r="S50" s="47"/>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52"/>
      <c r="AV50" s="48"/>
      <c r="AW50" s="48"/>
      <c r="AX50" s="48"/>
      <c r="AY50" s="48"/>
      <c r="AZ50" s="48"/>
      <c r="BA50" s="102"/>
      <c r="BB50" s="27"/>
      <c r="BC50" s="128"/>
      <c r="IE50" s="29">
        <v>1.02</v>
      </c>
      <c r="IF50" s="29" t="s">
        <v>38</v>
      </c>
      <c r="IG50" s="29" t="s">
        <v>39</v>
      </c>
      <c r="IH50" s="29">
        <v>213</v>
      </c>
      <c r="II50" s="29" t="s">
        <v>36</v>
      </c>
    </row>
    <row r="51" spans="1:243" s="28" customFormat="1" ht="52.5" customHeight="1">
      <c r="A51" s="73">
        <v>19.1</v>
      </c>
      <c r="B51" s="83" t="s">
        <v>256</v>
      </c>
      <c r="C51" s="64" t="s">
        <v>105</v>
      </c>
      <c r="D51" s="82">
        <v>1</v>
      </c>
      <c r="E51" s="57" t="s">
        <v>59</v>
      </c>
      <c r="F51" s="51"/>
      <c r="G51" s="30"/>
      <c r="H51" s="30"/>
      <c r="I51" s="19" t="s">
        <v>37</v>
      </c>
      <c r="J51" s="21">
        <f>IF(I51="Less(-)",-1,1)</f>
        <v>1</v>
      </c>
      <c r="K51" s="22" t="s">
        <v>43</v>
      </c>
      <c r="L51" s="22" t="s">
        <v>7</v>
      </c>
      <c r="M51" s="117"/>
      <c r="N51" s="46"/>
      <c r="O51" s="46"/>
      <c r="P51" s="50"/>
      <c r="Q51" s="46"/>
      <c r="R51" s="46"/>
      <c r="S51" s="47"/>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52"/>
      <c r="AV51" s="48"/>
      <c r="AW51" s="48"/>
      <c r="AX51" s="48"/>
      <c r="AY51" s="48"/>
      <c r="AZ51" s="48"/>
      <c r="BA51" s="103">
        <f>total_amount_ba($B$2,$D$2,D51,F51,J51,K51,M51)</f>
        <v>0</v>
      </c>
      <c r="BB51" s="49">
        <f>BA51+SUM(N51:AZ51)</f>
        <v>0</v>
      </c>
      <c r="BC51" s="128" t="str">
        <f>SpellNumber(L51,BB51)</f>
        <v>INR Zero Only</v>
      </c>
      <c r="IE51" s="29">
        <v>1.02</v>
      </c>
      <c r="IF51" s="29" t="s">
        <v>38</v>
      </c>
      <c r="IG51" s="29" t="s">
        <v>39</v>
      </c>
      <c r="IH51" s="29">
        <v>213</v>
      </c>
      <c r="II51" s="29" t="s">
        <v>36</v>
      </c>
    </row>
    <row r="52" spans="1:243" s="28" customFormat="1" ht="27.75" customHeight="1">
      <c r="A52" s="72">
        <v>20</v>
      </c>
      <c r="B52" s="141" t="s">
        <v>257</v>
      </c>
      <c r="C52" s="64" t="s">
        <v>106</v>
      </c>
      <c r="D52" s="82"/>
      <c r="E52" s="57"/>
      <c r="F52" s="19"/>
      <c r="G52" s="20"/>
      <c r="H52" s="20"/>
      <c r="I52" s="19"/>
      <c r="J52" s="21"/>
      <c r="K52" s="22"/>
      <c r="L52" s="22"/>
      <c r="M52" s="118"/>
      <c r="N52" s="24"/>
      <c r="O52" s="24"/>
      <c r="P52" s="67"/>
      <c r="Q52" s="24"/>
      <c r="R52" s="24"/>
      <c r="S52" s="25"/>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02"/>
      <c r="BB52" s="27"/>
      <c r="BC52" s="128"/>
      <c r="IE52" s="29"/>
      <c r="IF52" s="29"/>
      <c r="IG52" s="29"/>
      <c r="IH52" s="29"/>
      <c r="II52" s="29"/>
    </row>
    <row r="53" spans="1:243" s="28" customFormat="1" ht="52.5" customHeight="1">
      <c r="A53" s="73">
        <v>20.1</v>
      </c>
      <c r="B53" s="140" t="s">
        <v>258</v>
      </c>
      <c r="C53" s="64" t="s">
        <v>107</v>
      </c>
      <c r="D53" s="82">
        <v>1</v>
      </c>
      <c r="E53" s="57" t="s">
        <v>59</v>
      </c>
      <c r="F53" s="51"/>
      <c r="G53" s="30"/>
      <c r="H53" s="30"/>
      <c r="I53" s="19" t="s">
        <v>37</v>
      </c>
      <c r="J53" s="21">
        <f>IF(I53="Less(-)",-1,1)</f>
        <v>1</v>
      </c>
      <c r="K53" s="22" t="s">
        <v>43</v>
      </c>
      <c r="L53" s="22" t="s">
        <v>7</v>
      </c>
      <c r="M53" s="117"/>
      <c r="N53" s="46"/>
      <c r="O53" s="46"/>
      <c r="P53" s="50"/>
      <c r="Q53" s="46"/>
      <c r="R53" s="46"/>
      <c r="S53" s="47"/>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52"/>
      <c r="AV53" s="48"/>
      <c r="AW53" s="48"/>
      <c r="AX53" s="48"/>
      <c r="AY53" s="48"/>
      <c r="AZ53" s="48"/>
      <c r="BA53" s="103">
        <f>total_amount_ba($B$2,$D$2,D53,F53,J53,K53,M53)</f>
        <v>0</v>
      </c>
      <c r="BB53" s="49">
        <f>BA53+SUM(N53:AZ53)</f>
        <v>0</v>
      </c>
      <c r="BC53" s="128" t="str">
        <f>SpellNumber(L53,BB53)</f>
        <v>INR Zero Only</v>
      </c>
      <c r="IE53" s="29">
        <v>1.02</v>
      </c>
      <c r="IF53" s="29" t="s">
        <v>38</v>
      </c>
      <c r="IG53" s="29" t="s">
        <v>39</v>
      </c>
      <c r="IH53" s="29">
        <v>213</v>
      </c>
      <c r="II53" s="29" t="s">
        <v>36</v>
      </c>
    </row>
    <row r="54" spans="1:243" s="28" customFormat="1" ht="49.5" customHeight="1">
      <c r="A54" s="56">
        <v>21</v>
      </c>
      <c r="B54" s="141" t="s">
        <v>259</v>
      </c>
      <c r="C54" s="64" t="s">
        <v>108</v>
      </c>
      <c r="D54" s="82"/>
      <c r="E54" s="57"/>
      <c r="F54" s="51"/>
      <c r="G54" s="30"/>
      <c r="H54" s="30"/>
      <c r="I54" s="19" t="s">
        <v>37</v>
      </c>
      <c r="J54" s="21">
        <f>IF(I54="Less(-)",-1,1)</f>
        <v>1</v>
      </c>
      <c r="K54" s="22" t="s">
        <v>43</v>
      </c>
      <c r="L54" s="22" t="s">
        <v>7</v>
      </c>
      <c r="M54" s="118"/>
      <c r="N54" s="46"/>
      <c r="O54" s="46"/>
      <c r="P54" s="50"/>
      <c r="Q54" s="46"/>
      <c r="R54" s="46"/>
      <c r="S54" s="47"/>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52"/>
      <c r="AV54" s="48"/>
      <c r="AW54" s="48"/>
      <c r="AX54" s="48"/>
      <c r="AY54" s="48"/>
      <c r="AZ54" s="48"/>
      <c r="BA54" s="102"/>
      <c r="BB54" s="27"/>
      <c r="BC54" s="128"/>
      <c r="IE54" s="29">
        <v>1.02</v>
      </c>
      <c r="IF54" s="29" t="s">
        <v>38</v>
      </c>
      <c r="IG54" s="29" t="s">
        <v>39</v>
      </c>
      <c r="IH54" s="29">
        <v>213</v>
      </c>
      <c r="II54" s="29" t="s">
        <v>36</v>
      </c>
    </row>
    <row r="55" spans="1:243" s="28" customFormat="1" ht="52.5" customHeight="1">
      <c r="A55" s="73">
        <v>21.1</v>
      </c>
      <c r="B55" s="140" t="s">
        <v>260</v>
      </c>
      <c r="C55" s="64" t="s">
        <v>109</v>
      </c>
      <c r="D55" s="82">
        <v>3</v>
      </c>
      <c r="E55" s="57" t="s">
        <v>59</v>
      </c>
      <c r="F55" s="51"/>
      <c r="G55" s="30"/>
      <c r="H55" s="30"/>
      <c r="I55" s="19" t="s">
        <v>37</v>
      </c>
      <c r="J55" s="21">
        <f>IF(I55="Less(-)",-1,1)</f>
        <v>1</v>
      </c>
      <c r="K55" s="22" t="s">
        <v>43</v>
      </c>
      <c r="L55" s="22" t="s">
        <v>7</v>
      </c>
      <c r="M55" s="117"/>
      <c r="N55" s="46"/>
      <c r="O55" s="46"/>
      <c r="P55" s="50"/>
      <c r="Q55" s="46"/>
      <c r="R55" s="46"/>
      <c r="S55" s="47"/>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52"/>
      <c r="AV55" s="48"/>
      <c r="AW55" s="48"/>
      <c r="AX55" s="48"/>
      <c r="AY55" s="48"/>
      <c r="AZ55" s="48"/>
      <c r="BA55" s="103">
        <f>total_amount_ba($B$2,$D$2,D55,F55,J55,K55,M55)</f>
        <v>0</v>
      </c>
      <c r="BB55" s="49">
        <f>BA55+SUM(N55:AZ55)</f>
        <v>0</v>
      </c>
      <c r="BC55" s="128" t="str">
        <f>SpellNumber(L55,BB55)</f>
        <v>INR Zero Only</v>
      </c>
      <c r="IE55" s="29">
        <v>1.02</v>
      </c>
      <c r="IF55" s="29" t="s">
        <v>38</v>
      </c>
      <c r="IG55" s="29" t="s">
        <v>39</v>
      </c>
      <c r="IH55" s="29">
        <v>213</v>
      </c>
      <c r="II55" s="29" t="s">
        <v>36</v>
      </c>
    </row>
    <row r="56" spans="1:243" s="28" customFormat="1" ht="33" customHeight="1">
      <c r="A56" s="92" t="s">
        <v>41</v>
      </c>
      <c r="B56" s="93"/>
      <c r="C56" s="76"/>
      <c r="D56" s="77"/>
      <c r="E56" s="77"/>
      <c r="F56" s="78"/>
      <c r="G56" s="78"/>
      <c r="H56" s="79"/>
      <c r="I56" s="79"/>
      <c r="J56" s="79"/>
      <c r="K56" s="79"/>
      <c r="L56" s="80"/>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104">
        <f>SUM(BA13:BA55)</f>
        <v>0</v>
      </c>
      <c r="BB56" s="53">
        <f>SUM(BB13:BB14)</f>
        <v>0</v>
      </c>
      <c r="BC56" s="128" t="str">
        <f>SpellNumber($E$2,BA56)</f>
        <v>INR Zero Only</v>
      </c>
      <c r="IE56" s="29">
        <v>4</v>
      </c>
      <c r="IF56" s="29" t="s">
        <v>38</v>
      </c>
      <c r="IG56" s="29" t="s">
        <v>40</v>
      </c>
      <c r="IH56" s="29">
        <v>10</v>
      </c>
      <c r="II56" s="29" t="s">
        <v>36</v>
      </c>
    </row>
    <row r="57" spans="1:243" s="37" customFormat="1" ht="39" customHeight="1" hidden="1">
      <c r="A57" s="69" t="s">
        <v>45</v>
      </c>
      <c r="B57" s="70"/>
      <c r="C57" s="65"/>
      <c r="D57" s="61"/>
      <c r="E57" s="66" t="s">
        <v>42</v>
      </c>
      <c r="F57" s="44"/>
      <c r="G57" s="32"/>
      <c r="H57" s="33"/>
      <c r="I57" s="33"/>
      <c r="J57" s="33"/>
      <c r="K57" s="34"/>
      <c r="L57" s="35"/>
      <c r="M57" s="36"/>
      <c r="O57" s="28"/>
      <c r="P57" s="28"/>
      <c r="Q57" s="28"/>
      <c r="R57" s="28"/>
      <c r="S57" s="28"/>
      <c r="BA57" s="105">
        <f>IF(ISBLANK(F57),0,IF(E57="Excess (+)",ROUND(BA56+(BA56*F57),2),IF(E57="Less (-)",ROUND(BA56+(BA56*F57*(-1)),2),0)))</f>
        <v>0</v>
      </c>
      <c r="BB57" s="43">
        <f>ROUND(BA57,0)</f>
        <v>0</v>
      </c>
      <c r="BC57" s="128" t="str">
        <f>SpellNumber(L57,BB57)</f>
        <v> Zero Only</v>
      </c>
      <c r="IE57" s="38"/>
      <c r="IF57" s="38"/>
      <c r="IG57" s="38"/>
      <c r="IH57" s="38"/>
      <c r="II57" s="38"/>
    </row>
    <row r="58" spans="1:243" s="37" customFormat="1" ht="51" customHeight="1">
      <c r="A58" s="68" t="s">
        <v>44</v>
      </c>
      <c r="B58" s="68"/>
      <c r="C58" s="151" t="str">
        <f>BC56</f>
        <v>INR Zero Only</v>
      </c>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M58" s="152"/>
      <c r="AN58" s="152"/>
      <c r="AO58" s="152"/>
      <c r="AP58" s="152"/>
      <c r="AQ58" s="152"/>
      <c r="AR58" s="152"/>
      <c r="AS58" s="152"/>
      <c r="AT58" s="152"/>
      <c r="AU58" s="152"/>
      <c r="AV58" s="152"/>
      <c r="AW58" s="152"/>
      <c r="AX58" s="152"/>
      <c r="AY58" s="152"/>
      <c r="AZ58" s="152"/>
      <c r="BA58" s="152"/>
      <c r="BB58" s="152"/>
      <c r="BC58" s="153"/>
      <c r="IE58" s="38"/>
      <c r="IF58" s="38"/>
      <c r="IG58" s="38"/>
      <c r="IH58" s="38"/>
      <c r="II58" s="38"/>
    </row>
    <row r="59" spans="3:243" s="14" customFormat="1" ht="15">
      <c r="C59" s="62"/>
      <c r="D59" s="62"/>
      <c r="E59" s="62"/>
      <c r="F59" s="39"/>
      <c r="G59" s="39"/>
      <c r="H59" s="39"/>
      <c r="I59" s="39"/>
      <c r="J59" s="39"/>
      <c r="K59" s="39"/>
      <c r="L59" s="39"/>
      <c r="M59" s="39"/>
      <c r="O59" s="39"/>
      <c r="BA59" s="106"/>
      <c r="BC59" s="62"/>
      <c r="IE59" s="15"/>
      <c r="IF59" s="15"/>
      <c r="IG59" s="15"/>
      <c r="IH59" s="15"/>
      <c r="II59" s="15"/>
    </row>
  </sheetData>
  <sheetProtection password="CE28" sheet="1" selectLockedCells="1"/>
  <mergeCells count="8">
    <mergeCell ref="A9:BC9"/>
    <mergeCell ref="C58:BC58"/>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57">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57">
      <formula1>IF(ISBLANK(F57),$A$3:$C$3,$B$3:$C$3)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57">
      <formula1>0</formula1>
      <formula2>IF(E57&lt;&gt;"Select",99.9,0)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57">
      <formula1>IF(E57&lt;&gt;"Select",0,-1)</formula1>
      <formula2>IF(E57&lt;&gt;"Select",99.99,-1)</formula2>
    </dataValidation>
    <dataValidation type="decimal" allowBlank="1" showInputMessage="1" showErrorMessage="1" promptTitle="Rate Entry" prompt="Please enter VAT charges in Rupees for this item. " errorTitle="Invaid Entry" error="Only Numeric Values are allowed. " sqref="M38:M42 M23 M27 M25 M18 M16 M14 M20:M21 M29:M34 M44:M45 M51 M36 M47:M49 M53 M55">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allowBlank="1" showInputMessage="1" showErrorMessage="1" promptTitle="Quantity" prompt="Please enter the Quantity for this item. " errorTitle="Invalid Entry" error="Only Numeric Values are allowed. " sqref="F13:F55 D13:D55">
      <formula1>0</formula1>
      <formula2>999999999999999</formula2>
    </dataValidation>
    <dataValidation type="list" allowBlank="1" showInputMessage="1" showErrorMessage="1" sqref="L54 L13 L14 L15 L16 L17 L18 L19 L20 L21 L22 L23 L24 L25 L26 L27 L28 L29 L30 L31 L32 L33 L34 L35 L36 L37 L38 L39 L40 L41 L42 L43 L44 L45 L46 L47 L48 L49 L50 L51 L52 L53 L55">
      <formula1>"INR"</formula1>
    </dataValidation>
    <dataValidation type="decimal" allowBlank="1" showInputMessage="1" showErrorMessage="1" promptTitle="Rate Entry" prompt="Please enter the Basic Price in Rupees for this item. " errorTitle="Invaid Entry" error="Only Numeric Values are allowed. " sqref="G13:H55">
      <formula1>0</formula1>
      <formula2>999999999999999</formula2>
    </dataValidation>
    <dataValidation type="list" allowBlank="1" showInputMessage="1" showErrorMessage="1" sqref="K13:K55">
      <formula1>"Partial Conversion, Full Conversion"</formula1>
    </dataValidation>
    <dataValidation allowBlank="1" showInputMessage="1" showErrorMessage="1" promptTitle="Addition / Deduction" prompt="Please Choose the correct One" sqref="J13:J55"/>
    <dataValidation type="list" showInputMessage="1" showErrorMessage="1" sqref="I13:I55">
      <formula1>"Excess(+), Less(-)"</formula1>
    </dataValidation>
    <dataValidation type="decimal" allowBlank="1" showInputMessage="1" showErrorMessage="1" errorTitle="Invalid Entry" error="Only Numeric Values are allowed. " sqref="A13:A55">
      <formula1>0</formula1>
      <formula2>999999999999999</formula2>
    </dataValidation>
    <dataValidation allowBlank="1" showInputMessage="1" showErrorMessage="1" promptTitle="Itemcode/Make" prompt="Please enter text" sqref="C13:C55"/>
    <dataValidation type="decimal" allowBlank="1" showInputMessage="1" showErrorMessage="1" promptTitle="Rate Entry" prompt="Please enter the Other Taxes2 in Rupees for this item. " errorTitle="Invaid Entry" error="Only Numeric Values are allowed. " sqref="N13:O5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5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55">
      <formula1>0</formula1>
      <formula2>999999999999999</formula2>
    </dataValidation>
    <dataValidation allowBlank="1" showInputMessage="1" showErrorMessage="1" promptTitle="Units" prompt="Please enter Units in text" sqref="E13:E55"/>
  </dataValidations>
  <printOptions/>
  <pageMargins left="0.55" right="0.33" top="0.61" bottom="0.51" header="0.3" footer="0.3"/>
  <pageSetup fitToHeight="0" fitToWidth="1" horizontalDpi="600" verticalDpi="600" orientation="landscape" paperSize="9" scale="68" r:id="rId2"/>
  <drawing r:id="rId1"/>
</worksheet>
</file>

<file path=xl/worksheets/sheet4.xml><?xml version="1.0" encoding="utf-8"?>
<worksheet xmlns="http://schemas.openxmlformats.org/spreadsheetml/2006/main" xmlns:r="http://schemas.openxmlformats.org/officeDocument/2006/relationships">
  <sheetPr codeName="Sheet17">
    <tabColor theme="4" tint="-0.4999699890613556"/>
    <pageSetUpPr fitToPage="1"/>
  </sheetPr>
  <dimension ref="A1:II72"/>
  <sheetViews>
    <sheetView showGridLines="0" zoomScale="80" zoomScaleNormal="80" zoomScalePageLayoutView="0" workbookViewId="0" topLeftCell="A1">
      <selection activeCell="A7" sqref="A7:BC7"/>
    </sheetView>
  </sheetViews>
  <sheetFormatPr defaultColWidth="9.140625" defaultRowHeight="15"/>
  <cols>
    <col min="1" max="1" width="13.8515625" style="39" customWidth="1"/>
    <col min="2" max="2" width="75.57421875" style="39" customWidth="1"/>
    <col min="3" max="3" width="10.140625" style="62" hidden="1" customWidth="1"/>
    <col min="4" max="4" width="14.57421875" style="62" customWidth="1"/>
    <col min="5" max="5" width="13.8515625" style="62" customWidth="1"/>
    <col min="6" max="6" width="14.421875" style="39" hidden="1" customWidth="1"/>
    <col min="7" max="7" width="14.140625" style="39" hidden="1" customWidth="1"/>
    <col min="8" max="9" width="12.140625" style="39" hidden="1" customWidth="1"/>
    <col min="10" max="10" width="9.00390625" style="39" hidden="1" customWidth="1"/>
    <col min="11" max="11" width="19.57421875" style="39" hidden="1" customWidth="1"/>
    <col min="12" max="12" width="14.28125" style="39" hidden="1" customWidth="1"/>
    <col min="13" max="13" width="21.8515625" style="39" customWidth="1"/>
    <col min="14" max="14" width="15.28125" style="40" hidden="1" customWidth="1"/>
    <col min="15" max="15" width="14.28125" style="39" hidden="1" customWidth="1"/>
    <col min="16" max="16" width="17.28125" style="39" hidden="1" customWidth="1"/>
    <col min="17" max="17" width="18.421875" style="39" hidden="1" customWidth="1"/>
    <col min="18" max="18" width="17.421875" style="39" hidden="1" customWidth="1"/>
    <col min="19" max="19" width="14.7109375" style="39" hidden="1" customWidth="1"/>
    <col min="20" max="20" width="14.8515625" style="39" hidden="1" customWidth="1"/>
    <col min="21" max="21" width="16.421875" style="39" hidden="1" customWidth="1"/>
    <col min="22" max="22" width="13.00390625" style="39" hidden="1" customWidth="1"/>
    <col min="23" max="51" width="9.140625" style="39" hidden="1" customWidth="1"/>
    <col min="52" max="52" width="10.28125" style="39" hidden="1" customWidth="1"/>
    <col min="53" max="53" width="20.28125" style="39" customWidth="1"/>
    <col min="54" max="54" width="18.8515625" style="39" hidden="1" customWidth="1"/>
    <col min="55" max="55" width="43.57421875" style="129" customWidth="1"/>
    <col min="56" max="238" width="9.140625" style="39" customWidth="1"/>
    <col min="239" max="243" width="9.140625" style="41" customWidth="1"/>
    <col min="244" max="16384" width="9.140625" style="39" customWidth="1"/>
  </cols>
  <sheetData>
    <row r="1" spans="1:243" s="1" customFormat="1" ht="25.5" customHeight="1">
      <c r="A1" s="154" t="str">
        <f>B2&amp;" BoQ"</f>
        <v>Item Rate BoQ</v>
      </c>
      <c r="B1" s="154"/>
      <c r="C1" s="154"/>
      <c r="D1" s="154"/>
      <c r="E1" s="154"/>
      <c r="F1" s="154"/>
      <c r="G1" s="154"/>
      <c r="H1" s="154"/>
      <c r="I1" s="154"/>
      <c r="J1" s="154"/>
      <c r="K1" s="154"/>
      <c r="L1" s="154"/>
      <c r="O1" s="2"/>
      <c r="P1" s="2"/>
      <c r="Q1" s="3"/>
      <c r="BC1" s="58"/>
      <c r="IE1" s="3"/>
      <c r="IF1" s="3"/>
      <c r="IG1" s="3"/>
      <c r="IH1" s="3"/>
      <c r="II1" s="3"/>
    </row>
    <row r="2" spans="1:55" s="1" customFormat="1" ht="25.5" customHeight="1" hidden="1">
      <c r="A2" s="4" t="s">
        <v>3</v>
      </c>
      <c r="B2" s="4" t="s">
        <v>4</v>
      </c>
      <c r="C2" s="45" t="s">
        <v>5</v>
      </c>
      <c r="D2" s="45" t="s">
        <v>6</v>
      </c>
      <c r="E2" s="4" t="s">
        <v>7</v>
      </c>
      <c r="J2" s="5"/>
      <c r="K2" s="5"/>
      <c r="L2" s="5"/>
      <c r="O2" s="2"/>
      <c r="P2" s="2"/>
      <c r="Q2" s="3"/>
      <c r="BC2" s="58"/>
    </row>
    <row r="3" spans="1:243" s="1" customFormat="1" ht="30" customHeight="1" hidden="1">
      <c r="A3" s="1" t="s">
        <v>8</v>
      </c>
      <c r="C3" s="58" t="s">
        <v>9</v>
      </c>
      <c r="D3" s="58"/>
      <c r="E3" s="58"/>
      <c r="BC3" s="58"/>
      <c r="IE3" s="3"/>
      <c r="IF3" s="3"/>
      <c r="IG3" s="3"/>
      <c r="IH3" s="3"/>
      <c r="II3" s="3"/>
    </row>
    <row r="4" spans="1:243" s="6" customFormat="1" ht="30.75" customHeight="1">
      <c r="A4" s="155" t="s">
        <v>61</v>
      </c>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IE4" s="7"/>
      <c r="IF4" s="7"/>
      <c r="IG4" s="7"/>
      <c r="IH4" s="7"/>
      <c r="II4" s="7"/>
    </row>
    <row r="5" spans="1:243" s="6" customFormat="1" ht="30.75" customHeight="1">
      <c r="A5" s="155" t="s">
        <v>311</v>
      </c>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IE5" s="7"/>
      <c r="IF5" s="7"/>
      <c r="IG5" s="7"/>
      <c r="IH5" s="7"/>
      <c r="II5" s="7"/>
    </row>
    <row r="6" spans="1:243" s="6" customFormat="1" ht="30.75" customHeight="1">
      <c r="A6" s="155" t="s">
        <v>57</v>
      </c>
      <c r="B6" s="155"/>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IE6" s="7"/>
      <c r="IF6" s="7"/>
      <c r="IG6" s="7"/>
      <c r="IH6" s="7"/>
      <c r="II6" s="7"/>
    </row>
    <row r="7" spans="1:243" s="6" customFormat="1" ht="29.25" customHeight="1" hidden="1">
      <c r="A7" s="156" t="s">
        <v>10</v>
      </c>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c r="AS7" s="156"/>
      <c r="AT7" s="156"/>
      <c r="AU7" s="156"/>
      <c r="AV7" s="156"/>
      <c r="AW7" s="156"/>
      <c r="AX7" s="156"/>
      <c r="AY7" s="156"/>
      <c r="AZ7" s="156"/>
      <c r="BA7" s="156"/>
      <c r="BB7" s="156"/>
      <c r="BC7" s="156"/>
      <c r="IE7" s="7"/>
      <c r="IF7" s="7"/>
      <c r="IG7" s="7"/>
      <c r="IH7" s="7"/>
      <c r="II7" s="7"/>
    </row>
    <row r="8" spans="1:243" s="9" customFormat="1" ht="65.25" customHeight="1">
      <c r="A8" s="8" t="s">
        <v>46</v>
      </c>
      <c r="B8" s="157"/>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9"/>
      <c r="IE8" s="10"/>
      <c r="IF8" s="10"/>
      <c r="IG8" s="10"/>
      <c r="IH8" s="10"/>
      <c r="II8" s="10"/>
    </row>
    <row r="9" spans="1:243" s="11" customFormat="1" ht="61.5" customHeight="1">
      <c r="A9" s="148" t="s">
        <v>11</v>
      </c>
      <c r="B9" s="149"/>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50"/>
      <c r="IE9" s="12"/>
      <c r="IF9" s="12"/>
      <c r="IG9" s="12"/>
      <c r="IH9" s="12"/>
      <c r="II9" s="12"/>
    </row>
    <row r="10" spans="1:243" s="11" customFormat="1" ht="26.25" customHeight="1">
      <c r="A10" s="59" t="s">
        <v>12</v>
      </c>
      <c r="B10" s="59" t="s">
        <v>13</v>
      </c>
      <c r="C10" s="59" t="s">
        <v>13</v>
      </c>
      <c r="D10" s="59" t="s">
        <v>12</v>
      </c>
      <c r="E10" s="59" t="s">
        <v>13</v>
      </c>
      <c r="F10" s="59" t="s">
        <v>14</v>
      </c>
      <c r="G10" s="59" t="s">
        <v>14</v>
      </c>
      <c r="H10" s="59" t="s">
        <v>15</v>
      </c>
      <c r="I10" s="59" t="s">
        <v>13</v>
      </c>
      <c r="J10" s="59" t="s">
        <v>12</v>
      </c>
      <c r="K10" s="59" t="s">
        <v>16</v>
      </c>
      <c r="L10" s="59" t="s">
        <v>13</v>
      </c>
      <c r="M10" s="59" t="s">
        <v>12</v>
      </c>
      <c r="N10" s="59" t="s">
        <v>14</v>
      </c>
      <c r="O10" s="59" t="s">
        <v>14</v>
      </c>
      <c r="P10" s="59" t="s">
        <v>14</v>
      </c>
      <c r="Q10" s="59" t="s">
        <v>14</v>
      </c>
      <c r="R10" s="59" t="s">
        <v>15</v>
      </c>
      <c r="S10" s="59" t="s">
        <v>15</v>
      </c>
      <c r="T10" s="59" t="s">
        <v>14</v>
      </c>
      <c r="U10" s="59" t="s">
        <v>14</v>
      </c>
      <c r="V10" s="59" t="s">
        <v>14</v>
      </c>
      <c r="W10" s="59" t="s">
        <v>14</v>
      </c>
      <c r="X10" s="59" t="s">
        <v>15</v>
      </c>
      <c r="Y10" s="59" t="s">
        <v>15</v>
      </c>
      <c r="Z10" s="59" t="s">
        <v>14</v>
      </c>
      <c r="AA10" s="59" t="s">
        <v>14</v>
      </c>
      <c r="AB10" s="59" t="s">
        <v>14</v>
      </c>
      <c r="AC10" s="59" t="s">
        <v>14</v>
      </c>
      <c r="AD10" s="59" t="s">
        <v>15</v>
      </c>
      <c r="AE10" s="59" t="s">
        <v>15</v>
      </c>
      <c r="AF10" s="59" t="s">
        <v>14</v>
      </c>
      <c r="AG10" s="59" t="s">
        <v>14</v>
      </c>
      <c r="AH10" s="59" t="s">
        <v>14</v>
      </c>
      <c r="AI10" s="59" t="s">
        <v>14</v>
      </c>
      <c r="AJ10" s="59" t="s">
        <v>15</v>
      </c>
      <c r="AK10" s="59" t="s">
        <v>15</v>
      </c>
      <c r="AL10" s="59" t="s">
        <v>14</v>
      </c>
      <c r="AM10" s="59" t="s">
        <v>14</v>
      </c>
      <c r="AN10" s="59" t="s">
        <v>14</v>
      </c>
      <c r="AO10" s="59" t="s">
        <v>14</v>
      </c>
      <c r="AP10" s="59" t="s">
        <v>15</v>
      </c>
      <c r="AQ10" s="59" t="s">
        <v>15</v>
      </c>
      <c r="AR10" s="59" t="s">
        <v>14</v>
      </c>
      <c r="AS10" s="59" t="s">
        <v>14</v>
      </c>
      <c r="AT10" s="59" t="s">
        <v>12</v>
      </c>
      <c r="AU10" s="59" t="s">
        <v>12</v>
      </c>
      <c r="AV10" s="59" t="s">
        <v>15</v>
      </c>
      <c r="AW10" s="59" t="s">
        <v>15</v>
      </c>
      <c r="AX10" s="59" t="s">
        <v>12</v>
      </c>
      <c r="AY10" s="59" t="s">
        <v>12</v>
      </c>
      <c r="AZ10" s="59" t="s">
        <v>17</v>
      </c>
      <c r="BA10" s="59" t="s">
        <v>12</v>
      </c>
      <c r="BB10" s="59" t="s">
        <v>12</v>
      </c>
      <c r="BC10" s="59" t="s">
        <v>13</v>
      </c>
      <c r="IE10" s="12"/>
      <c r="IF10" s="12"/>
      <c r="IG10" s="12"/>
      <c r="IH10" s="12"/>
      <c r="II10" s="12"/>
    </row>
    <row r="11" spans="1:243" s="14" customFormat="1" ht="94.5" customHeight="1">
      <c r="A11" s="13" t="s">
        <v>0</v>
      </c>
      <c r="B11" s="13" t="s">
        <v>18</v>
      </c>
      <c r="C11" s="59" t="s">
        <v>1</v>
      </c>
      <c r="D11" s="59" t="s">
        <v>19</v>
      </c>
      <c r="E11" s="59" t="s">
        <v>20</v>
      </c>
      <c r="F11" s="13" t="s">
        <v>47</v>
      </c>
      <c r="G11" s="13"/>
      <c r="H11" s="13"/>
      <c r="I11" s="13" t="s">
        <v>21</v>
      </c>
      <c r="J11" s="13" t="s">
        <v>22</v>
      </c>
      <c r="K11" s="13" t="s">
        <v>23</v>
      </c>
      <c r="L11" s="13" t="s">
        <v>24</v>
      </c>
      <c r="M11" s="16" t="s">
        <v>142</v>
      </c>
      <c r="N11" s="13" t="s">
        <v>25</v>
      </c>
      <c r="O11" s="13" t="s">
        <v>26</v>
      </c>
      <c r="P11" s="13" t="s">
        <v>56</v>
      </c>
      <c r="Q11" s="13" t="s">
        <v>27</v>
      </c>
      <c r="R11" s="13"/>
      <c r="S11" s="13"/>
      <c r="T11" s="13" t="s">
        <v>28</v>
      </c>
      <c r="U11" s="13" t="s">
        <v>29</v>
      </c>
      <c r="V11" s="13" t="s">
        <v>30</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54" t="s">
        <v>143</v>
      </c>
      <c r="BB11" s="17" t="s">
        <v>31</v>
      </c>
      <c r="BC11" s="54" t="s">
        <v>32</v>
      </c>
      <c r="IE11" s="15"/>
      <c r="IF11" s="15"/>
      <c r="IG11" s="15"/>
      <c r="IH11" s="15"/>
      <c r="II11" s="15"/>
    </row>
    <row r="12" spans="1:243" s="14" customFormat="1" ht="15">
      <c r="A12" s="18">
        <v>1</v>
      </c>
      <c r="B12" s="18">
        <v>2</v>
      </c>
      <c r="C12" s="60">
        <v>3</v>
      </c>
      <c r="D12" s="60">
        <v>4</v>
      </c>
      <c r="E12" s="60">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8" customFormat="1" ht="42.75" customHeight="1">
      <c r="A13" s="90">
        <v>1</v>
      </c>
      <c r="B13" s="91" t="s">
        <v>175</v>
      </c>
      <c r="C13" s="64" t="s">
        <v>181</v>
      </c>
      <c r="D13" s="55"/>
      <c r="E13" s="57"/>
      <c r="F13" s="19"/>
      <c r="G13" s="20"/>
      <c r="H13" s="20"/>
      <c r="I13" s="19"/>
      <c r="J13" s="21"/>
      <c r="K13" s="22"/>
      <c r="L13" s="22"/>
      <c r="M13" s="23"/>
      <c r="N13" s="24"/>
      <c r="O13" s="24"/>
      <c r="P13" s="67"/>
      <c r="Q13" s="24"/>
      <c r="R13" s="24"/>
      <c r="S13" s="25"/>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6"/>
      <c r="BB13" s="27"/>
      <c r="BC13" s="127"/>
      <c r="IE13" s="29">
        <v>1</v>
      </c>
      <c r="IF13" s="29" t="s">
        <v>33</v>
      </c>
      <c r="IG13" s="29" t="s">
        <v>34</v>
      </c>
      <c r="IH13" s="29">
        <v>10</v>
      </c>
      <c r="II13" s="29" t="s">
        <v>35</v>
      </c>
    </row>
    <row r="14" spans="1:243" s="28" customFormat="1" ht="26.25" customHeight="1">
      <c r="A14" s="73">
        <v>1.1</v>
      </c>
      <c r="B14" s="140" t="s">
        <v>261</v>
      </c>
      <c r="C14" s="64" t="s">
        <v>182</v>
      </c>
      <c r="D14" s="142">
        <v>35.63</v>
      </c>
      <c r="E14" s="57" t="s">
        <v>154</v>
      </c>
      <c r="F14" s="51"/>
      <c r="G14" s="30"/>
      <c r="H14" s="30"/>
      <c r="I14" s="19" t="s">
        <v>37</v>
      </c>
      <c r="J14" s="21">
        <f aca="true" t="shared" si="0" ref="J14:J20">IF(I14="Less(-)",-1,1)</f>
        <v>1</v>
      </c>
      <c r="K14" s="22" t="s">
        <v>43</v>
      </c>
      <c r="L14" s="22" t="s">
        <v>7</v>
      </c>
      <c r="M14" s="117"/>
      <c r="N14" s="119"/>
      <c r="O14" s="119"/>
      <c r="P14" s="120"/>
      <c r="Q14" s="119"/>
      <c r="R14" s="119"/>
      <c r="S14" s="111"/>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21"/>
      <c r="AV14" s="112"/>
      <c r="AW14" s="112"/>
      <c r="AX14" s="112"/>
      <c r="AY14" s="112"/>
      <c r="AZ14" s="112"/>
      <c r="BA14" s="125">
        <f aca="true" t="shared" si="1" ref="BA14:BA20">total_amount_ba($B$2,$D$2,D14,F14,J14,K14,M14)</f>
        <v>0</v>
      </c>
      <c r="BB14" s="49">
        <f aca="true" t="shared" si="2" ref="BB14:BB20">BA14+SUM(N14:AZ14)</f>
        <v>0</v>
      </c>
      <c r="BC14" s="128" t="str">
        <f aca="true" t="shared" si="3" ref="BC14:BC20">SpellNumber(L14,BB14)</f>
        <v>INR Zero Only</v>
      </c>
      <c r="IE14" s="29">
        <v>1.02</v>
      </c>
      <c r="IF14" s="29" t="s">
        <v>38</v>
      </c>
      <c r="IG14" s="29" t="s">
        <v>39</v>
      </c>
      <c r="IH14" s="29">
        <v>213</v>
      </c>
      <c r="II14" s="29" t="s">
        <v>36</v>
      </c>
    </row>
    <row r="15" spans="1:243" s="28" customFormat="1" ht="26.25" customHeight="1">
      <c r="A15" s="73">
        <v>1.2</v>
      </c>
      <c r="B15" s="140" t="s">
        <v>262</v>
      </c>
      <c r="C15" s="64" t="s">
        <v>183</v>
      </c>
      <c r="D15" s="142">
        <v>4.95</v>
      </c>
      <c r="E15" s="57" t="s">
        <v>154</v>
      </c>
      <c r="F15" s="51"/>
      <c r="G15" s="30"/>
      <c r="H15" s="30"/>
      <c r="I15" s="19" t="s">
        <v>37</v>
      </c>
      <c r="J15" s="21">
        <f t="shared" si="0"/>
        <v>1</v>
      </c>
      <c r="K15" s="22" t="s">
        <v>43</v>
      </c>
      <c r="L15" s="22" t="s">
        <v>7</v>
      </c>
      <c r="M15" s="117"/>
      <c r="N15" s="119"/>
      <c r="O15" s="119"/>
      <c r="P15" s="120"/>
      <c r="Q15" s="119"/>
      <c r="R15" s="119"/>
      <c r="S15" s="111"/>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21"/>
      <c r="AV15" s="112"/>
      <c r="AW15" s="112"/>
      <c r="AX15" s="112"/>
      <c r="AY15" s="112"/>
      <c r="AZ15" s="112"/>
      <c r="BA15" s="125">
        <f t="shared" si="1"/>
        <v>0</v>
      </c>
      <c r="BB15" s="49">
        <f t="shared" si="2"/>
        <v>0</v>
      </c>
      <c r="BC15" s="128" t="str">
        <f t="shared" si="3"/>
        <v>INR Zero Only</v>
      </c>
      <c r="IE15" s="29">
        <v>1.02</v>
      </c>
      <c r="IF15" s="29" t="s">
        <v>38</v>
      </c>
      <c r="IG15" s="29" t="s">
        <v>39</v>
      </c>
      <c r="IH15" s="29">
        <v>213</v>
      </c>
      <c r="II15" s="29" t="s">
        <v>36</v>
      </c>
    </row>
    <row r="16" spans="1:243" s="28" customFormat="1" ht="26.25" customHeight="1">
      <c r="A16" s="73">
        <v>1.3</v>
      </c>
      <c r="B16" s="140" t="s">
        <v>263</v>
      </c>
      <c r="C16" s="64" t="s">
        <v>184</v>
      </c>
      <c r="D16" s="142">
        <v>9.9</v>
      </c>
      <c r="E16" s="57" t="s">
        <v>150</v>
      </c>
      <c r="F16" s="51"/>
      <c r="G16" s="30"/>
      <c r="H16" s="30"/>
      <c r="I16" s="19" t="s">
        <v>37</v>
      </c>
      <c r="J16" s="21">
        <f t="shared" si="0"/>
        <v>1</v>
      </c>
      <c r="K16" s="22" t="s">
        <v>43</v>
      </c>
      <c r="L16" s="22" t="s">
        <v>7</v>
      </c>
      <c r="M16" s="117"/>
      <c r="N16" s="119"/>
      <c r="O16" s="119"/>
      <c r="P16" s="120"/>
      <c r="Q16" s="119"/>
      <c r="R16" s="119"/>
      <c r="S16" s="111"/>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21"/>
      <c r="AV16" s="112"/>
      <c r="AW16" s="112"/>
      <c r="AX16" s="112"/>
      <c r="AY16" s="112"/>
      <c r="AZ16" s="112"/>
      <c r="BA16" s="125">
        <f t="shared" si="1"/>
        <v>0</v>
      </c>
      <c r="BB16" s="49">
        <f t="shared" si="2"/>
        <v>0</v>
      </c>
      <c r="BC16" s="128" t="str">
        <f t="shared" si="3"/>
        <v>INR Zero Only</v>
      </c>
      <c r="IE16" s="29">
        <v>1.02</v>
      </c>
      <c r="IF16" s="29" t="s">
        <v>38</v>
      </c>
      <c r="IG16" s="29" t="s">
        <v>39</v>
      </c>
      <c r="IH16" s="29">
        <v>213</v>
      </c>
      <c r="II16" s="29" t="s">
        <v>36</v>
      </c>
    </row>
    <row r="17" spans="1:243" s="28" customFormat="1" ht="26.25" customHeight="1">
      <c r="A17" s="73">
        <v>1.4</v>
      </c>
      <c r="B17" s="143" t="s">
        <v>264</v>
      </c>
      <c r="C17" s="64" t="s">
        <v>185</v>
      </c>
      <c r="D17" s="142">
        <v>13.35</v>
      </c>
      <c r="E17" s="57" t="s">
        <v>150</v>
      </c>
      <c r="F17" s="51"/>
      <c r="G17" s="30"/>
      <c r="H17" s="30"/>
      <c r="I17" s="19" t="s">
        <v>37</v>
      </c>
      <c r="J17" s="21">
        <f t="shared" si="0"/>
        <v>1</v>
      </c>
      <c r="K17" s="22" t="s">
        <v>43</v>
      </c>
      <c r="L17" s="22" t="s">
        <v>7</v>
      </c>
      <c r="M17" s="117"/>
      <c r="N17" s="119"/>
      <c r="O17" s="119"/>
      <c r="P17" s="120"/>
      <c r="Q17" s="119"/>
      <c r="R17" s="119"/>
      <c r="S17" s="111"/>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21"/>
      <c r="AV17" s="112"/>
      <c r="AW17" s="112"/>
      <c r="AX17" s="112"/>
      <c r="AY17" s="112"/>
      <c r="AZ17" s="112"/>
      <c r="BA17" s="125">
        <f t="shared" si="1"/>
        <v>0</v>
      </c>
      <c r="BB17" s="49">
        <f t="shared" si="2"/>
        <v>0</v>
      </c>
      <c r="BC17" s="128" t="str">
        <f t="shared" si="3"/>
        <v>INR Zero Only</v>
      </c>
      <c r="IE17" s="29">
        <v>1.02</v>
      </c>
      <c r="IF17" s="29" t="s">
        <v>38</v>
      </c>
      <c r="IG17" s="29" t="s">
        <v>39</v>
      </c>
      <c r="IH17" s="29">
        <v>213</v>
      </c>
      <c r="II17" s="29" t="s">
        <v>36</v>
      </c>
    </row>
    <row r="18" spans="1:243" s="28" customFormat="1" ht="26.25" customHeight="1">
      <c r="A18" s="73">
        <v>1.5</v>
      </c>
      <c r="B18" s="140" t="s">
        <v>265</v>
      </c>
      <c r="C18" s="64" t="s">
        <v>49</v>
      </c>
      <c r="D18" s="142">
        <v>0.52</v>
      </c>
      <c r="E18" s="57" t="s">
        <v>154</v>
      </c>
      <c r="F18" s="51"/>
      <c r="G18" s="30"/>
      <c r="H18" s="30"/>
      <c r="I18" s="19" t="s">
        <v>37</v>
      </c>
      <c r="J18" s="21">
        <f t="shared" si="0"/>
        <v>1</v>
      </c>
      <c r="K18" s="22" t="s">
        <v>43</v>
      </c>
      <c r="L18" s="22" t="s">
        <v>7</v>
      </c>
      <c r="M18" s="117"/>
      <c r="N18" s="119"/>
      <c r="O18" s="119"/>
      <c r="P18" s="120"/>
      <c r="Q18" s="119"/>
      <c r="R18" s="119"/>
      <c r="S18" s="111"/>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21"/>
      <c r="AV18" s="112"/>
      <c r="AW18" s="112"/>
      <c r="AX18" s="112"/>
      <c r="AY18" s="112"/>
      <c r="AZ18" s="112"/>
      <c r="BA18" s="125">
        <f t="shared" si="1"/>
        <v>0</v>
      </c>
      <c r="BB18" s="49">
        <f t="shared" si="2"/>
        <v>0</v>
      </c>
      <c r="BC18" s="128" t="str">
        <f t="shared" si="3"/>
        <v>INR Zero Only</v>
      </c>
      <c r="IE18" s="29">
        <v>1.02</v>
      </c>
      <c r="IF18" s="29" t="s">
        <v>38</v>
      </c>
      <c r="IG18" s="29" t="s">
        <v>39</v>
      </c>
      <c r="IH18" s="29">
        <v>213</v>
      </c>
      <c r="II18" s="29" t="s">
        <v>36</v>
      </c>
    </row>
    <row r="19" spans="1:243" s="28" customFormat="1" ht="26.25" customHeight="1">
      <c r="A19" s="73">
        <v>1.6</v>
      </c>
      <c r="B19" s="143" t="s">
        <v>266</v>
      </c>
      <c r="C19" s="64" t="s">
        <v>50</v>
      </c>
      <c r="D19" s="142">
        <v>2.37</v>
      </c>
      <c r="E19" s="57" t="s">
        <v>154</v>
      </c>
      <c r="F19" s="51"/>
      <c r="G19" s="30"/>
      <c r="H19" s="30"/>
      <c r="I19" s="19" t="s">
        <v>37</v>
      </c>
      <c r="J19" s="21">
        <f t="shared" si="0"/>
        <v>1</v>
      </c>
      <c r="K19" s="22" t="s">
        <v>43</v>
      </c>
      <c r="L19" s="22" t="s">
        <v>7</v>
      </c>
      <c r="M19" s="117"/>
      <c r="N19" s="119"/>
      <c r="O19" s="119"/>
      <c r="P19" s="120"/>
      <c r="Q19" s="119"/>
      <c r="R19" s="119"/>
      <c r="S19" s="111"/>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21"/>
      <c r="AV19" s="112"/>
      <c r="AW19" s="112"/>
      <c r="AX19" s="112"/>
      <c r="AY19" s="112"/>
      <c r="AZ19" s="112"/>
      <c r="BA19" s="125">
        <f t="shared" si="1"/>
        <v>0</v>
      </c>
      <c r="BB19" s="49">
        <f t="shared" si="2"/>
        <v>0</v>
      </c>
      <c r="BC19" s="128" t="str">
        <f t="shared" si="3"/>
        <v>INR Zero Only</v>
      </c>
      <c r="IE19" s="29">
        <v>1.02</v>
      </c>
      <c r="IF19" s="29" t="s">
        <v>38</v>
      </c>
      <c r="IG19" s="29" t="s">
        <v>39</v>
      </c>
      <c r="IH19" s="29">
        <v>213</v>
      </c>
      <c r="II19" s="29" t="s">
        <v>36</v>
      </c>
    </row>
    <row r="20" spans="1:243" s="28" customFormat="1" ht="26.25" customHeight="1">
      <c r="A20" s="73">
        <v>1.7</v>
      </c>
      <c r="B20" s="140" t="s">
        <v>267</v>
      </c>
      <c r="C20" s="64" t="s">
        <v>51</v>
      </c>
      <c r="D20" s="142">
        <v>145.5</v>
      </c>
      <c r="E20" s="57" t="s">
        <v>94</v>
      </c>
      <c r="F20" s="51"/>
      <c r="G20" s="30"/>
      <c r="H20" s="30"/>
      <c r="I20" s="19" t="s">
        <v>37</v>
      </c>
      <c r="J20" s="21">
        <f t="shared" si="0"/>
        <v>1</v>
      </c>
      <c r="K20" s="22" t="s">
        <v>43</v>
      </c>
      <c r="L20" s="22" t="s">
        <v>7</v>
      </c>
      <c r="M20" s="117"/>
      <c r="N20" s="119"/>
      <c r="O20" s="119"/>
      <c r="P20" s="120"/>
      <c r="Q20" s="119"/>
      <c r="R20" s="119"/>
      <c r="S20" s="111"/>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21"/>
      <c r="AV20" s="112"/>
      <c r="AW20" s="112"/>
      <c r="AX20" s="112"/>
      <c r="AY20" s="112"/>
      <c r="AZ20" s="112"/>
      <c r="BA20" s="125">
        <f t="shared" si="1"/>
        <v>0</v>
      </c>
      <c r="BB20" s="49">
        <f t="shared" si="2"/>
        <v>0</v>
      </c>
      <c r="BC20" s="128" t="str">
        <f t="shared" si="3"/>
        <v>INR Zero Only</v>
      </c>
      <c r="IE20" s="29">
        <v>1.02</v>
      </c>
      <c r="IF20" s="29" t="s">
        <v>38</v>
      </c>
      <c r="IG20" s="29" t="s">
        <v>39</v>
      </c>
      <c r="IH20" s="29">
        <v>213</v>
      </c>
      <c r="II20" s="29" t="s">
        <v>36</v>
      </c>
    </row>
    <row r="21" spans="1:243" s="28" customFormat="1" ht="42.75" customHeight="1">
      <c r="A21" s="56">
        <v>2</v>
      </c>
      <c r="B21" s="71" t="s">
        <v>155</v>
      </c>
      <c r="C21" s="64" t="s">
        <v>52</v>
      </c>
      <c r="D21" s="55"/>
      <c r="E21" s="57"/>
      <c r="F21" s="19"/>
      <c r="G21" s="20"/>
      <c r="H21" s="20"/>
      <c r="I21" s="19"/>
      <c r="J21" s="21"/>
      <c r="K21" s="22"/>
      <c r="L21" s="22"/>
      <c r="M21" s="118"/>
      <c r="N21" s="122"/>
      <c r="O21" s="122"/>
      <c r="P21" s="123"/>
      <c r="Q21" s="122"/>
      <c r="R21" s="122"/>
      <c r="S21" s="124"/>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125"/>
      <c r="BB21" s="27"/>
      <c r="BC21" s="128"/>
      <c r="IE21" s="29">
        <v>1</v>
      </c>
      <c r="IF21" s="29" t="s">
        <v>33</v>
      </c>
      <c r="IG21" s="29" t="s">
        <v>34</v>
      </c>
      <c r="IH21" s="29">
        <v>10</v>
      </c>
      <c r="II21" s="29" t="s">
        <v>35</v>
      </c>
    </row>
    <row r="22" spans="1:243" s="28" customFormat="1" ht="26.25" customHeight="1">
      <c r="A22" s="73">
        <v>2.1</v>
      </c>
      <c r="B22" s="143" t="s">
        <v>274</v>
      </c>
      <c r="C22" s="64" t="s">
        <v>53</v>
      </c>
      <c r="D22" s="142">
        <v>24.3</v>
      </c>
      <c r="E22" s="57" t="s">
        <v>154</v>
      </c>
      <c r="F22" s="51"/>
      <c r="G22" s="30"/>
      <c r="H22" s="30"/>
      <c r="I22" s="19" t="s">
        <v>37</v>
      </c>
      <c r="J22" s="21">
        <f aca="true" t="shared" si="4" ref="J22:J28">IF(I22="Less(-)",-1,1)</f>
        <v>1</v>
      </c>
      <c r="K22" s="22" t="s">
        <v>43</v>
      </c>
      <c r="L22" s="22" t="s">
        <v>7</v>
      </c>
      <c r="M22" s="117"/>
      <c r="N22" s="119"/>
      <c r="O22" s="119"/>
      <c r="P22" s="120"/>
      <c r="Q22" s="119"/>
      <c r="R22" s="119"/>
      <c r="S22" s="111"/>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21"/>
      <c r="AV22" s="112"/>
      <c r="AW22" s="112"/>
      <c r="AX22" s="112"/>
      <c r="AY22" s="112"/>
      <c r="AZ22" s="112"/>
      <c r="BA22" s="125">
        <f aca="true" t="shared" si="5" ref="BA22:BA28">total_amount_ba($B$2,$D$2,D22,F22,J22,K22,M22)</f>
        <v>0</v>
      </c>
      <c r="BB22" s="49">
        <f aca="true" t="shared" si="6" ref="BB22:BB28">BA22+SUM(N22:AZ22)</f>
        <v>0</v>
      </c>
      <c r="BC22" s="128" t="str">
        <f aca="true" t="shared" si="7" ref="BC22:BC28">SpellNumber(L22,BB22)</f>
        <v>INR Zero Only</v>
      </c>
      <c r="IE22" s="29">
        <v>1.02</v>
      </c>
      <c r="IF22" s="29" t="s">
        <v>38</v>
      </c>
      <c r="IG22" s="29" t="s">
        <v>39</v>
      </c>
      <c r="IH22" s="29">
        <v>213</v>
      </c>
      <c r="II22" s="29" t="s">
        <v>36</v>
      </c>
    </row>
    <row r="23" spans="1:243" s="28" customFormat="1" ht="26.25" customHeight="1">
      <c r="A23" s="73">
        <v>2.2</v>
      </c>
      <c r="B23" s="140" t="s">
        <v>268</v>
      </c>
      <c r="C23" s="64" t="s">
        <v>54</v>
      </c>
      <c r="D23" s="142">
        <v>3.38</v>
      </c>
      <c r="E23" s="57" t="s">
        <v>154</v>
      </c>
      <c r="F23" s="51"/>
      <c r="G23" s="30"/>
      <c r="H23" s="30"/>
      <c r="I23" s="19" t="s">
        <v>37</v>
      </c>
      <c r="J23" s="21">
        <f t="shared" si="4"/>
        <v>1</v>
      </c>
      <c r="K23" s="22" t="s">
        <v>43</v>
      </c>
      <c r="L23" s="22" t="s">
        <v>7</v>
      </c>
      <c r="M23" s="117"/>
      <c r="N23" s="119"/>
      <c r="O23" s="119"/>
      <c r="P23" s="120"/>
      <c r="Q23" s="119"/>
      <c r="R23" s="119"/>
      <c r="S23" s="111"/>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21"/>
      <c r="AV23" s="112"/>
      <c r="AW23" s="112"/>
      <c r="AX23" s="112"/>
      <c r="AY23" s="112"/>
      <c r="AZ23" s="112"/>
      <c r="BA23" s="125">
        <f t="shared" si="5"/>
        <v>0</v>
      </c>
      <c r="BB23" s="49">
        <f t="shared" si="6"/>
        <v>0</v>
      </c>
      <c r="BC23" s="128" t="str">
        <f t="shared" si="7"/>
        <v>INR Zero Only</v>
      </c>
      <c r="IE23" s="29">
        <v>1.02</v>
      </c>
      <c r="IF23" s="29" t="s">
        <v>38</v>
      </c>
      <c r="IG23" s="29" t="s">
        <v>39</v>
      </c>
      <c r="IH23" s="29">
        <v>213</v>
      </c>
      <c r="II23" s="29" t="s">
        <v>36</v>
      </c>
    </row>
    <row r="24" spans="1:243" s="28" customFormat="1" ht="26.25" customHeight="1">
      <c r="A24" s="73">
        <v>2.3</v>
      </c>
      <c r="B24" s="143" t="s">
        <v>269</v>
      </c>
      <c r="C24" s="64" t="s">
        <v>55</v>
      </c>
      <c r="D24" s="142">
        <v>3.96</v>
      </c>
      <c r="E24" s="57" t="s">
        <v>150</v>
      </c>
      <c r="F24" s="51"/>
      <c r="G24" s="30"/>
      <c r="H24" s="30"/>
      <c r="I24" s="19" t="s">
        <v>37</v>
      </c>
      <c r="J24" s="21">
        <f t="shared" si="4"/>
        <v>1</v>
      </c>
      <c r="K24" s="22" t="s">
        <v>43</v>
      </c>
      <c r="L24" s="22" t="s">
        <v>7</v>
      </c>
      <c r="M24" s="117"/>
      <c r="N24" s="119"/>
      <c r="O24" s="119"/>
      <c r="P24" s="120"/>
      <c r="Q24" s="119"/>
      <c r="R24" s="119"/>
      <c r="S24" s="111"/>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21"/>
      <c r="AV24" s="112"/>
      <c r="AW24" s="112"/>
      <c r="AX24" s="112"/>
      <c r="AY24" s="112"/>
      <c r="AZ24" s="112"/>
      <c r="BA24" s="125">
        <f t="shared" si="5"/>
        <v>0</v>
      </c>
      <c r="BB24" s="49">
        <f t="shared" si="6"/>
        <v>0</v>
      </c>
      <c r="BC24" s="128" t="str">
        <f t="shared" si="7"/>
        <v>INR Zero Only</v>
      </c>
      <c r="IE24" s="29">
        <v>1.02</v>
      </c>
      <c r="IF24" s="29" t="s">
        <v>38</v>
      </c>
      <c r="IG24" s="29" t="s">
        <v>39</v>
      </c>
      <c r="IH24" s="29">
        <v>213</v>
      </c>
      <c r="II24" s="29" t="s">
        <v>36</v>
      </c>
    </row>
    <row r="25" spans="1:243" s="28" customFormat="1" ht="26.25" customHeight="1">
      <c r="A25" s="73">
        <v>2.4</v>
      </c>
      <c r="B25" s="140" t="s">
        <v>270</v>
      </c>
      <c r="C25" s="64" t="s">
        <v>62</v>
      </c>
      <c r="D25" s="142">
        <v>19.35</v>
      </c>
      <c r="E25" s="57" t="s">
        <v>150</v>
      </c>
      <c r="F25" s="51"/>
      <c r="G25" s="30"/>
      <c r="H25" s="30"/>
      <c r="I25" s="19" t="s">
        <v>37</v>
      </c>
      <c r="J25" s="21">
        <f t="shared" si="4"/>
        <v>1</v>
      </c>
      <c r="K25" s="22" t="s">
        <v>43</v>
      </c>
      <c r="L25" s="22" t="s">
        <v>7</v>
      </c>
      <c r="M25" s="117"/>
      <c r="N25" s="119"/>
      <c r="O25" s="119"/>
      <c r="P25" s="120"/>
      <c r="Q25" s="119"/>
      <c r="R25" s="119"/>
      <c r="S25" s="111"/>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21"/>
      <c r="AV25" s="112"/>
      <c r="AW25" s="112"/>
      <c r="AX25" s="112"/>
      <c r="AY25" s="112"/>
      <c r="AZ25" s="112"/>
      <c r="BA25" s="125">
        <f t="shared" si="5"/>
        <v>0</v>
      </c>
      <c r="BB25" s="49">
        <f t="shared" si="6"/>
        <v>0</v>
      </c>
      <c r="BC25" s="128" t="str">
        <f t="shared" si="7"/>
        <v>INR Zero Only</v>
      </c>
      <c r="IE25" s="29">
        <v>1.02</v>
      </c>
      <c r="IF25" s="29" t="s">
        <v>38</v>
      </c>
      <c r="IG25" s="29" t="s">
        <v>39</v>
      </c>
      <c r="IH25" s="29">
        <v>213</v>
      </c>
      <c r="II25" s="29" t="s">
        <v>36</v>
      </c>
    </row>
    <row r="26" spans="1:243" s="28" customFormat="1" ht="26.25" customHeight="1">
      <c r="A26" s="73">
        <v>2.5</v>
      </c>
      <c r="B26" s="140" t="s">
        <v>271</v>
      </c>
      <c r="C26" s="64" t="s">
        <v>63</v>
      </c>
      <c r="D26" s="142">
        <v>2.97</v>
      </c>
      <c r="E26" s="57" t="s">
        <v>154</v>
      </c>
      <c r="F26" s="51"/>
      <c r="G26" s="30"/>
      <c r="H26" s="30"/>
      <c r="I26" s="19" t="s">
        <v>37</v>
      </c>
      <c r="J26" s="21">
        <f t="shared" si="4"/>
        <v>1</v>
      </c>
      <c r="K26" s="22" t="s">
        <v>43</v>
      </c>
      <c r="L26" s="22" t="s">
        <v>7</v>
      </c>
      <c r="M26" s="117"/>
      <c r="N26" s="119"/>
      <c r="O26" s="119"/>
      <c r="P26" s="120"/>
      <c r="Q26" s="119"/>
      <c r="R26" s="119"/>
      <c r="S26" s="111"/>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21"/>
      <c r="AV26" s="112"/>
      <c r="AW26" s="112"/>
      <c r="AX26" s="112"/>
      <c r="AY26" s="112"/>
      <c r="AZ26" s="112"/>
      <c r="BA26" s="125">
        <f t="shared" si="5"/>
        <v>0</v>
      </c>
      <c r="BB26" s="49">
        <f t="shared" si="6"/>
        <v>0</v>
      </c>
      <c r="BC26" s="128" t="str">
        <f t="shared" si="7"/>
        <v>INR Zero Only</v>
      </c>
      <c r="IE26" s="29">
        <v>1.02</v>
      </c>
      <c r="IF26" s="29" t="s">
        <v>38</v>
      </c>
      <c r="IG26" s="29" t="s">
        <v>39</v>
      </c>
      <c r="IH26" s="29">
        <v>213</v>
      </c>
      <c r="II26" s="29" t="s">
        <v>36</v>
      </c>
    </row>
    <row r="27" spans="1:243" s="28" customFormat="1" ht="26.25" customHeight="1">
      <c r="A27" s="73">
        <v>2.6</v>
      </c>
      <c r="B27" s="143" t="s">
        <v>272</v>
      </c>
      <c r="C27" s="64" t="s">
        <v>64</v>
      </c>
      <c r="D27" s="142">
        <v>1.44</v>
      </c>
      <c r="E27" s="57" t="s">
        <v>154</v>
      </c>
      <c r="F27" s="51"/>
      <c r="G27" s="30"/>
      <c r="H27" s="30"/>
      <c r="I27" s="19" t="s">
        <v>37</v>
      </c>
      <c r="J27" s="21">
        <f t="shared" si="4"/>
        <v>1</v>
      </c>
      <c r="K27" s="22" t="s">
        <v>43</v>
      </c>
      <c r="L27" s="22" t="s">
        <v>7</v>
      </c>
      <c r="M27" s="117"/>
      <c r="N27" s="119"/>
      <c r="O27" s="119"/>
      <c r="P27" s="120"/>
      <c r="Q27" s="119"/>
      <c r="R27" s="119"/>
      <c r="S27" s="111"/>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21"/>
      <c r="AV27" s="112"/>
      <c r="AW27" s="112"/>
      <c r="AX27" s="112"/>
      <c r="AY27" s="112"/>
      <c r="AZ27" s="112"/>
      <c r="BA27" s="125">
        <f t="shared" si="5"/>
        <v>0</v>
      </c>
      <c r="BB27" s="49">
        <f t="shared" si="6"/>
        <v>0</v>
      </c>
      <c r="BC27" s="128" t="str">
        <f t="shared" si="7"/>
        <v>INR Zero Only</v>
      </c>
      <c r="IE27" s="29">
        <v>1.02</v>
      </c>
      <c r="IF27" s="29" t="s">
        <v>38</v>
      </c>
      <c r="IG27" s="29" t="s">
        <v>39</v>
      </c>
      <c r="IH27" s="29">
        <v>213</v>
      </c>
      <c r="II27" s="29" t="s">
        <v>36</v>
      </c>
    </row>
    <row r="28" spans="1:243" s="28" customFormat="1" ht="26.25" customHeight="1">
      <c r="A28" s="73">
        <v>2.7</v>
      </c>
      <c r="B28" s="140" t="s">
        <v>273</v>
      </c>
      <c r="C28" s="64" t="s">
        <v>65</v>
      </c>
      <c r="D28" s="142">
        <v>205.62</v>
      </c>
      <c r="E28" s="57" t="s">
        <v>94</v>
      </c>
      <c r="F28" s="51"/>
      <c r="G28" s="30"/>
      <c r="H28" s="30"/>
      <c r="I28" s="19" t="s">
        <v>37</v>
      </c>
      <c r="J28" s="21">
        <f t="shared" si="4"/>
        <v>1</v>
      </c>
      <c r="K28" s="22" t="s">
        <v>43</v>
      </c>
      <c r="L28" s="22" t="s">
        <v>7</v>
      </c>
      <c r="M28" s="117"/>
      <c r="N28" s="119"/>
      <c r="O28" s="119"/>
      <c r="P28" s="120"/>
      <c r="Q28" s="119"/>
      <c r="R28" s="119"/>
      <c r="S28" s="111"/>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21"/>
      <c r="AV28" s="112"/>
      <c r="AW28" s="112"/>
      <c r="AX28" s="112"/>
      <c r="AY28" s="112"/>
      <c r="AZ28" s="112"/>
      <c r="BA28" s="125">
        <f t="shared" si="5"/>
        <v>0</v>
      </c>
      <c r="BB28" s="49">
        <f t="shared" si="6"/>
        <v>0</v>
      </c>
      <c r="BC28" s="128" t="str">
        <f t="shared" si="7"/>
        <v>INR Zero Only</v>
      </c>
      <c r="IE28" s="29">
        <v>1.02</v>
      </c>
      <c r="IF28" s="29" t="s">
        <v>38</v>
      </c>
      <c r="IG28" s="29" t="s">
        <v>39</v>
      </c>
      <c r="IH28" s="29">
        <v>213</v>
      </c>
      <c r="II28" s="29" t="s">
        <v>36</v>
      </c>
    </row>
    <row r="29" spans="1:243" s="28" customFormat="1" ht="42.75" customHeight="1">
      <c r="A29" s="56">
        <v>3</v>
      </c>
      <c r="B29" s="71" t="s">
        <v>176</v>
      </c>
      <c r="C29" s="64" t="s">
        <v>66</v>
      </c>
      <c r="D29" s="55"/>
      <c r="E29" s="57"/>
      <c r="F29" s="19"/>
      <c r="G29" s="20"/>
      <c r="H29" s="20"/>
      <c r="I29" s="19"/>
      <c r="J29" s="21"/>
      <c r="K29" s="22"/>
      <c r="L29" s="22"/>
      <c r="M29" s="118"/>
      <c r="N29" s="122"/>
      <c r="O29" s="122"/>
      <c r="P29" s="123"/>
      <c r="Q29" s="122"/>
      <c r="R29" s="122"/>
      <c r="S29" s="124"/>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125"/>
      <c r="BB29" s="27"/>
      <c r="BC29" s="128"/>
      <c r="IE29" s="29">
        <v>1</v>
      </c>
      <c r="IF29" s="29" t="s">
        <v>33</v>
      </c>
      <c r="IG29" s="29" t="s">
        <v>34</v>
      </c>
      <c r="IH29" s="29">
        <v>10</v>
      </c>
      <c r="II29" s="29" t="s">
        <v>35</v>
      </c>
    </row>
    <row r="30" spans="1:243" s="28" customFormat="1" ht="26.25" customHeight="1">
      <c r="A30" s="73">
        <v>3.1</v>
      </c>
      <c r="B30" s="143" t="s">
        <v>275</v>
      </c>
      <c r="C30" s="64" t="s">
        <v>67</v>
      </c>
      <c r="D30" s="142">
        <v>24.3</v>
      </c>
      <c r="E30" s="57" t="s">
        <v>154</v>
      </c>
      <c r="F30" s="51"/>
      <c r="G30" s="30"/>
      <c r="H30" s="30"/>
      <c r="I30" s="19" t="s">
        <v>37</v>
      </c>
      <c r="J30" s="21">
        <f aca="true" t="shared" si="8" ref="J30:J36">IF(I30="Less(-)",-1,1)</f>
        <v>1</v>
      </c>
      <c r="K30" s="22" t="s">
        <v>43</v>
      </c>
      <c r="L30" s="22" t="s">
        <v>7</v>
      </c>
      <c r="M30" s="117"/>
      <c r="N30" s="119"/>
      <c r="O30" s="119"/>
      <c r="P30" s="120"/>
      <c r="Q30" s="119"/>
      <c r="R30" s="119"/>
      <c r="S30" s="111"/>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21"/>
      <c r="AV30" s="112"/>
      <c r="AW30" s="112"/>
      <c r="AX30" s="112"/>
      <c r="AY30" s="112"/>
      <c r="AZ30" s="112"/>
      <c r="BA30" s="125">
        <f aca="true" t="shared" si="9" ref="BA30:BA36">total_amount_ba($B$2,$D$2,D30,F30,J30,K30,M30)</f>
        <v>0</v>
      </c>
      <c r="BB30" s="49">
        <f aca="true" t="shared" si="10" ref="BB30:BB36">BA30+SUM(N30:AZ30)</f>
        <v>0</v>
      </c>
      <c r="BC30" s="128" t="str">
        <f aca="true" t="shared" si="11" ref="BC30:BC36">SpellNumber(L30,BB30)</f>
        <v>INR Zero Only</v>
      </c>
      <c r="IE30" s="29">
        <v>1.02</v>
      </c>
      <c r="IF30" s="29" t="s">
        <v>38</v>
      </c>
      <c r="IG30" s="29" t="s">
        <v>39</v>
      </c>
      <c r="IH30" s="29">
        <v>213</v>
      </c>
      <c r="II30" s="29" t="s">
        <v>36</v>
      </c>
    </row>
    <row r="31" spans="1:243" s="28" customFormat="1" ht="26.25" customHeight="1">
      <c r="A31" s="73">
        <v>3.2</v>
      </c>
      <c r="B31" s="140" t="s">
        <v>276</v>
      </c>
      <c r="C31" s="64" t="s">
        <v>69</v>
      </c>
      <c r="D31" s="142">
        <v>3.38</v>
      </c>
      <c r="E31" s="57" t="s">
        <v>154</v>
      </c>
      <c r="F31" s="51"/>
      <c r="G31" s="30"/>
      <c r="H31" s="30"/>
      <c r="I31" s="19" t="s">
        <v>37</v>
      </c>
      <c r="J31" s="21">
        <f t="shared" si="8"/>
        <v>1</v>
      </c>
      <c r="K31" s="22" t="s">
        <v>43</v>
      </c>
      <c r="L31" s="22" t="s">
        <v>7</v>
      </c>
      <c r="M31" s="117"/>
      <c r="N31" s="119"/>
      <c r="O31" s="119"/>
      <c r="P31" s="120"/>
      <c r="Q31" s="119"/>
      <c r="R31" s="119"/>
      <c r="S31" s="111"/>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21"/>
      <c r="AV31" s="112"/>
      <c r="AW31" s="112"/>
      <c r="AX31" s="112"/>
      <c r="AY31" s="112"/>
      <c r="AZ31" s="112"/>
      <c r="BA31" s="125">
        <f t="shared" si="9"/>
        <v>0</v>
      </c>
      <c r="BB31" s="49">
        <f t="shared" si="10"/>
        <v>0</v>
      </c>
      <c r="BC31" s="128" t="str">
        <f t="shared" si="11"/>
        <v>INR Zero Only</v>
      </c>
      <c r="IE31" s="29">
        <v>1.02</v>
      </c>
      <c r="IF31" s="29" t="s">
        <v>38</v>
      </c>
      <c r="IG31" s="29" t="s">
        <v>39</v>
      </c>
      <c r="IH31" s="29">
        <v>213</v>
      </c>
      <c r="II31" s="29" t="s">
        <v>36</v>
      </c>
    </row>
    <row r="32" spans="1:243" s="28" customFormat="1" ht="26.25" customHeight="1">
      <c r="A32" s="73">
        <v>3.3</v>
      </c>
      <c r="B32" s="143" t="s">
        <v>277</v>
      </c>
      <c r="C32" s="64" t="s">
        <v>70</v>
      </c>
      <c r="D32" s="142">
        <v>3.96</v>
      </c>
      <c r="E32" s="57" t="s">
        <v>150</v>
      </c>
      <c r="F32" s="51"/>
      <c r="G32" s="30"/>
      <c r="H32" s="30"/>
      <c r="I32" s="19" t="s">
        <v>37</v>
      </c>
      <c r="J32" s="21">
        <f t="shared" si="8"/>
        <v>1</v>
      </c>
      <c r="K32" s="22" t="s">
        <v>43</v>
      </c>
      <c r="L32" s="22" t="s">
        <v>7</v>
      </c>
      <c r="M32" s="117"/>
      <c r="N32" s="119"/>
      <c r="O32" s="119"/>
      <c r="P32" s="120"/>
      <c r="Q32" s="119"/>
      <c r="R32" s="119"/>
      <c r="S32" s="111"/>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21"/>
      <c r="AV32" s="112"/>
      <c r="AW32" s="112"/>
      <c r="AX32" s="112"/>
      <c r="AY32" s="112"/>
      <c r="AZ32" s="112"/>
      <c r="BA32" s="125">
        <f t="shared" si="9"/>
        <v>0</v>
      </c>
      <c r="BB32" s="49">
        <f t="shared" si="10"/>
        <v>0</v>
      </c>
      <c r="BC32" s="128" t="str">
        <f t="shared" si="11"/>
        <v>INR Zero Only</v>
      </c>
      <c r="IE32" s="29">
        <v>1.02</v>
      </c>
      <c r="IF32" s="29" t="s">
        <v>38</v>
      </c>
      <c r="IG32" s="29" t="s">
        <v>39</v>
      </c>
      <c r="IH32" s="29">
        <v>213</v>
      </c>
      <c r="II32" s="29" t="s">
        <v>36</v>
      </c>
    </row>
    <row r="33" spans="1:243" s="28" customFormat="1" ht="26.25" customHeight="1">
      <c r="A33" s="73">
        <v>3.4</v>
      </c>
      <c r="B33" s="140" t="s">
        <v>278</v>
      </c>
      <c r="C33" s="64" t="s">
        <v>71</v>
      </c>
      <c r="D33" s="142">
        <v>19.35</v>
      </c>
      <c r="E33" s="57" t="s">
        <v>150</v>
      </c>
      <c r="F33" s="51"/>
      <c r="G33" s="30"/>
      <c r="H33" s="30"/>
      <c r="I33" s="19" t="s">
        <v>37</v>
      </c>
      <c r="J33" s="21">
        <f t="shared" si="8"/>
        <v>1</v>
      </c>
      <c r="K33" s="22" t="s">
        <v>43</v>
      </c>
      <c r="L33" s="22" t="s">
        <v>7</v>
      </c>
      <c r="M33" s="117"/>
      <c r="N33" s="119"/>
      <c r="O33" s="119"/>
      <c r="P33" s="120"/>
      <c r="Q33" s="119"/>
      <c r="R33" s="119"/>
      <c r="S33" s="111"/>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21"/>
      <c r="AV33" s="112"/>
      <c r="AW33" s="112"/>
      <c r="AX33" s="112"/>
      <c r="AY33" s="112"/>
      <c r="AZ33" s="112"/>
      <c r="BA33" s="125">
        <f t="shared" si="9"/>
        <v>0</v>
      </c>
      <c r="BB33" s="49">
        <f t="shared" si="10"/>
        <v>0</v>
      </c>
      <c r="BC33" s="128" t="str">
        <f t="shared" si="11"/>
        <v>INR Zero Only</v>
      </c>
      <c r="IE33" s="29">
        <v>1.02</v>
      </c>
      <c r="IF33" s="29" t="s">
        <v>38</v>
      </c>
      <c r="IG33" s="29" t="s">
        <v>39</v>
      </c>
      <c r="IH33" s="29">
        <v>213</v>
      </c>
      <c r="II33" s="29" t="s">
        <v>36</v>
      </c>
    </row>
    <row r="34" spans="1:243" s="28" customFormat="1" ht="26.25" customHeight="1">
      <c r="A34" s="73">
        <v>3.5</v>
      </c>
      <c r="B34" s="140" t="s">
        <v>279</v>
      </c>
      <c r="C34" s="64" t="s">
        <v>72</v>
      </c>
      <c r="D34" s="142">
        <v>2.97</v>
      </c>
      <c r="E34" s="57" t="s">
        <v>154</v>
      </c>
      <c r="F34" s="51"/>
      <c r="G34" s="30"/>
      <c r="H34" s="30"/>
      <c r="I34" s="19" t="s">
        <v>37</v>
      </c>
      <c r="J34" s="21">
        <f t="shared" si="8"/>
        <v>1</v>
      </c>
      <c r="K34" s="22" t="s">
        <v>43</v>
      </c>
      <c r="L34" s="22" t="s">
        <v>7</v>
      </c>
      <c r="M34" s="117"/>
      <c r="N34" s="119"/>
      <c r="O34" s="119"/>
      <c r="P34" s="120"/>
      <c r="Q34" s="119"/>
      <c r="R34" s="119"/>
      <c r="S34" s="111"/>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21"/>
      <c r="AV34" s="112"/>
      <c r="AW34" s="112"/>
      <c r="AX34" s="112"/>
      <c r="AY34" s="112"/>
      <c r="AZ34" s="112"/>
      <c r="BA34" s="125">
        <f t="shared" si="9"/>
        <v>0</v>
      </c>
      <c r="BB34" s="49">
        <f t="shared" si="10"/>
        <v>0</v>
      </c>
      <c r="BC34" s="128" t="str">
        <f t="shared" si="11"/>
        <v>INR Zero Only</v>
      </c>
      <c r="IE34" s="29">
        <v>1.02</v>
      </c>
      <c r="IF34" s="29" t="s">
        <v>38</v>
      </c>
      <c r="IG34" s="29" t="s">
        <v>39</v>
      </c>
      <c r="IH34" s="29">
        <v>213</v>
      </c>
      <c r="II34" s="29" t="s">
        <v>36</v>
      </c>
    </row>
    <row r="35" spans="1:243" s="28" customFormat="1" ht="26.25" customHeight="1">
      <c r="A35" s="73">
        <v>3.6</v>
      </c>
      <c r="B35" s="143" t="s">
        <v>280</v>
      </c>
      <c r="C35" s="64" t="s">
        <v>73</v>
      </c>
      <c r="D35" s="142">
        <v>1.44</v>
      </c>
      <c r="E35" s="57" t="s">
        <v>154</v>
      </c>
      <c r="F35" s="51"/>
      <c r="G35" s="30"/>
      <c r="H35" s="30"/>
      <c r="I35" s="19" t="s">
        <v>37</v>
      </c>
      <c r="J35" s="21">
        <f t="shared" si="8"/>
        <v>1</v>
      </c>
      <c r="K35" s="22" t="s">
        <v>43</v>
      </c>
      <c r="L35" s="22" t="s">
        <v>7</v>
      </c>
      <c r="M35" s="117"/>
      <c r="N35" s="119"/>
      <c r="O35" s="119"/>
      <c r="P35" s="120"/>
      <c r="Q35" s="119"/>
      <c r="R35" s="119"/>
      <c r="S35" s="111"/>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21"/>
      <c r="AV35" s="112"/>
      <c r="AW35" s="112"/>
      <c r="AX35" s="112"/>
      <c r="AY35" s="112"/>
      <c r="AZ35" s="112"/>
      <c r="BA35" s="125">
        <f t="shared" si="9"/>
        <v>0</v>
      </c>
      <c r="BB35" s="49">
        <f t="shared" si="10"/>
        <v>0</v>
      </c>
      <c r="BC35" s="128" t="str">
        <f t="shared" si="11"/>
        <v>INR Zero Only</v>
      </c>
      <c r="IE35" s="29">
        <v>1.02</v>
      </c>
      <c r="IF35" s="29" t="s">
        <v>38</v>
      </c>
      <c r="IG35" s="29" t="s">
        <v>39</v>
      </c>
      <c r="IH35" s="29">
        <v>213</v>
      </c>
      <c r="II35" s="29" t="s">
        <v>36</v>
      </c>
    </row>
    <row r="36" spans="1:243" s="28" customFormat="1" ht="26.25" customHeight="1">
      <c r="A36" s="73">
        <v>3.7</v>
      </c>
      <c r="B36" s="140" t="s">
        <v>281</v>
      </c>
      <c r="C36" s="64" t="s">
        <v>74</v>
      </c>
      <c r="D36" s="142">
        <v>205.62</v>
      </c>
      <c r="E36" s="57" t="s">
        <v>94</v>
      </c>
      <c r="F36" s="51"/>
      <c r="G36" s="30"/>
      <c r="H36" s="30"/>
      <c r="I36" s="19" t="s">
        <v>37</v>
      </c>
      <c r="J36" s="21">
        <f t="shared" si="8"/>
        <v>1</v>
      </c>
      <c r="K36" s="22" t="s">
        <v>43</v>
      </c>
      <c r="L36" s="22" t="s">
        <v>7</v>
      </c>
      <c r="M36" s="117"/>
      <c r="N36" s="119"/>
      <c r="O36" s="119"/>
      <c r="P36" s="120"/>
      <c r="Q36" s="119"/>
      <c r="R36" s="119"/>
      <c r="S36" s="111"/>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21"/>
      <c r="AV36" s="112"/>
      <c r="AW36" s="112"/>
      <c r="AX36" s="112"/>
      <c r="AY36" s="112"/>
      <c r="AZ36" s="112"/>
      <c r="BA36" s="125">
        <f t="shared" si="9"/>
        <v>0</v>
      </c>
      <c r="BB36" s="49">
        <f t="shared" si="10"/>
        <v>0</v>
      </c>
      <c r="BC36" s="128" t="str">
        <f t="shared" si="11"/>
        <v>INR Zero Only</v>
      </c>
      <c r="IE36" s="29">
        <v>1.02</v>
      </c>
      <c r="IF36" s="29" t="s">
        <v>38</v>
      </c>
      <c r="IG36" s="29" t="s">
        <v>39</v>
      </c>
      <c r="IH36" s="29">
        <v>213</v>
      </c>
      <c r="II36" s="29" t="s">
        <v>36</v>
      </c>
    </row>
    <row r="37" spans="1:243" s="28" customFormat="1" ht="42.75" customHeight="1">
      <c r="A37" s="56">
        <v>4</v>
      </c>
      <c r="B37" s="91" t="s">
        <v>282</v>
      </c>
      <c r="C37" s="64" t="s">
        <v>75</v>
      </c>
      <c r="D37" s="55"/>
      <c r="E37" s="57"/>
      <c r="F37" s="19"/>
      <c r="G37" s="20"/>
      <c r="H37" s="20"/>
      <c r="I37" s="19"/>
      <c r="J37" s="21"/>
      <c r="K37" s="22"/>
      <c r="L37" s="22"/>
      <c r="M37" s="118"/>
      <c r="N37" s="122"/>
      <c r="O37" s="122"/>
      <c r="P37" s="123"/>
      <c r="Q37" s="122"/>
      <c r="R37" s="122"/>
      <c r="S37" s="124"/>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125"/>
      <c r="BB37" s="27"/>
      <c r="BC37" s="128"/>
      <c r="IE37" s="29">
        <v>1</v>
      </c>
      <c r="IF37" s="29" t="s">
        <v>33</v>
      </c>
      <c r="IG37" s="29" t="s">
        <v>34</v>
      </c>
      <c r="IH37" s="29">
        <v>10</v>
      </c>
      <c r="II37" s="29" t="s">
        <v>35</v>
      </c>
    </row>
    <row r="38" spans="1:243" s="28" customFormat="1" ht="26.25" customHeight="1">
      <c r="A38" s="63">
        <v>4.1</v>
      </c>
      <c r="B38" s="140" t="s">
        <v>283</v>
      </c>
      <c r="C38" s="64" t="s">
        <v>86</v>
      </c>
      <c r="D38" s="142">
        <v>71.26</v>
      </c>
      <c r="E38" s="57" t="s">
        <v>154</v>
      </c>
      <c r="F38" s="51"/>
      <c r="G38" s="30"/>
      <c r="H38" s="30"/>
      <c r="I38" s="19" t="s">
        <v>37</v>
      </c>
      <c r="J38" s="21">
        <f aca="true" t="shared" si="12" ref="J38:J44">IF(I38="Less(-)",-1,1)</f>
        <v>1</v>
      </c>
      <c r="K38" s="22" t="s">
        <v>43</v>
      </c>
      <c r="L38" s="22" t="s">
        <v>7</v>
      </c>
      <c r="M38" s="117"/>
      <c r="N38" s="119"/>
      <c r="O38" s="119"/>
      <c r="P38" s="120"/>
      <c r="Q38" s="119"/>
      <c r="R38" s="119"/>
      <c r="S38" s="111"/>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21"/>
      <c r="AV38" s="112"/>
      <c r="AW38" s="112"/>
      <c r="AX38" s="112"/>
      <c r="AY38" s="112"/>
      <c r="AZ38" s="112"/>
      <c r="BA38" s="125">
        <f aca="true" t="shared" si="13" ref="BA38:BA44">total_amount_ba($B$2,$D$2,D38,F38,J38,K38,M38)</f>
        <v>0</v>
      </c>
      <c r="BB38" s="49">
        <f aca="true" t="shared" si="14" ref="BB38:BB44">BA38+SUM(N38:AZ38)</f>
        <v>0</v>
      </c>
      <c r="BC38" s="128" t="str">
        <f aca="true" t="shared" si="15" ref="BC38:BC44">SpellNumber(L38,BB38)</f>
        <v>INR Zero Only</v>
      </c>
      <c r="IE38" s="29">
        <v>1.02</v>
      </c>
      <c r="IF38" s="29" t="s">
        <v>38</v>
      </c>
      <c r="IG38" s="29" t="s">
        <v>39</v>
      </c>
      <c r="IH38" s="29">
        <v>213</v>
      </c>
      <c r="II38" s="29" t="s">
        <v>36</v>
      </c>
    </row>
    <row r="39" spans="1:243" s="28" customFormat="1" ht="26.25" customHeight="1">
      <c r="A39" s="63">
        <v>4.2</v>
      </c>
      <c r="B39" s="140" t="s">
        <v>284</v>
      </c>
      <c r="C39" s="64" t="s">
        <v>87</v>
      </c>
      <c r="D39" s="142">
        <v>9.9</v>
      </c>
      <c r="E39" s="57" t="s">
        <v>154</v>
      </c>
      <c r="F39" s="51"/>
      <c r="G39" s="30"/>
      <c r="H39" s="30"/>
      <c r="I39" s="19" t="s">
        <v>37</v>
      </c>
      <c r="J39" s="21">
        <f t="shared" si="12"/>
        <v>1</v>
      </c>
      <c r="K39" s="22" t="s">
        <v>43</v>
      </c>
      <c r="L39" s="22" t="s">
        <v>7</v>
      </c>
      <c r="M39" s="117"/>
      <c r="N39" s="119"/>
      <c r="O39" s="119"/>
      <c r="P39" s="120"/>
      <c r="Q39" s="119"/>
      <c r="R39" s="119"/>
      <c r="S39" s="111"/>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21"/>
      <c r="AV39" s="112"/>
      <c r="AW39" s="112"/>
      <c r="AX39" s="112"/>
      <c r="AY39" s="112"/>
      <c r="AZ39" s="112"/>
      <c r="BA39" s="125">
        <f t="shared" si="13"/>
        <v>0</v>
      </c>
      <c r="BB39" s="49">
        <f t="shared" si="14"/>
        <v>0</v>
      </c>
      <c r="BC39" s="128" t="str">
        <f t="shared" si="15"/>
        <v>INR Zero Only</v>
      </c>
      <c r="IE39" s="29">
        <v>1.02</v>
      </c>
      <c r="IF39" s="29" t="s">
        <v>38</v>
      </c>
      <c r="IG39" s="29" t="s">
        <v>39</v>
      </c>
      <c r="IH39" s="29">
        <v>213</v>
      </c>
      <c r="II39" s="29" t="s">
        <v>36</v>
      </c>
    </row>
    <row r="40" spans="1:243" s="28" customFormat="1" ht="26.25" customHeight="1">
      <c r="A40" s="63">
        <v>4.3</v>
      </c>
      <c r="B40" s="140" t="s">
        <v>285</v>
      </c>
      <c r="C40" s="64" t="s">
        <v>93</v>
      </c>
      <c r="D40" s="142">
        <v>19.8</v>
      </c>
      <c r="E40" s="57" t="s">
        <v>150</v>
      </c>
      <c r="F40" s="51"/>
      <c r="G40" s="30"/>
      <c r="H40" s="30"/>
      <c r="I40" s="19" t="s">
        <v>37</v>
      </c>
      <c r="J40" s="21">
        <f t="shared" si="12"/>
        <v>1</v>
      </c>
      <c r="K40" s="22" t="s">
        <v>43</v>
      </c>
      <c r="L40" s="22" t="s">
        <v>7</v>
      </c>
      <c r="M40" s="117"/>
      <c r="N40" s="119"/>
      <c r="O40" s="119"/>
      <c r="P40" s="120"/>
      <c r="Q40" s="119"/>
      <c r="R40" s="119"/>
      <c r="S40" s="111"/>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21"/>
      <c r="AV40" s="112"/>
      <c r="AW40" s="112"/>
      <c r="AX40" s="112"/>
      <c r="AY40" s="112"/>
      <c r="AZ40" s="112"/>
      <c r="BA40" s="125">
        <f t="shared" si="13"/>
        <v>0</v>
      </c>
      <c r="BB40" s="49">
        <f t="shared" si="14"/>
        <v>0</v>
      </c>
      <c r="BC40" s="128" t="str">
        <f t="shared" si="15"/>
        <v>INR Zero Only</v>
      </c>
      <c r="IE40" s="29">
        <v>1.02</v>
      </c>
      <c r="IF40" s="29" t="s">
        <v>38</v>
      </c>
      <c r="IG40" s="29" t="s">
        <v>39</v>
      </c>
      <c r="IH40" s="29">
        <v>213</v>
      </c>
      <c r="II40" s="29" t="s">
        <v>36</v>
      </c>
    </row>
    <row r="41" spans="1:243" s="28" customFormat="1" ht="26.25" customHeight="1">
      <c r="A41" s="63">
        <v>4.4</v>
      </c>
      <c r="B41" s="143" t="s">
        <v>286</v>
      </c>
      <c r="C41" s="64" t="s">
        <v>95</v>
      </c>
      <c r="D41" s="142">
        <v>26.7</v>
      </c>
      <c r="E41" s="57" t="s">
        <v>150</v>
      </c>
      <c r="F41" s="51"/>
      <c r="G41" s="30"/>
      <c r="H41" s="30"/>
      <c r="I41" s="19" t="s">
        <v>37</v>
      </c>
      <c r="J41" s="21">
        <f t="shared" si="12"/>
        <v>1</v>
      </c>
      <c r="K41" s="22" t="s">
        <v>43</v>
      </c>
      <c r="L41" s="22" t="s">
        <v>7</v>
      </c>
      <c r="M41" s="117"/>
      <c r="N41" s="119"/>
      <c r="O41" s="119"/>
      <c r="P41" s="120"/>
      <c r="Q41" s="119"/>
      <c r="R41" s="119"/>
      <c r="S41" s="111"/>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21"/>
      <c r="AV41" s="112"/>
      <c r="AW41" s="112"/>
      <c r="AX41" s="112"/>
      <c r="AY41" s="112"/>
      <c r="AZ41" s="112"/>
      <c r="BA41" s="125">
        <f t="shared" si="13"/>
        <v>0</v>
      </c>
      <c r="BB41" s="49">
        <f t="shared" si="14"/>
        <v>0</v>
      </c>
      <c r="BC41" s="128" t="str">
        <f t="shared" si="15"/>
        <v>INR Zero Only</v>
      </c>
      <c r="IE41" s="29">
        <v>1.02</v>
      </c>
      <c r="IF41" s="29" t="s">
        <v>38</v>
      </c>
      <c r="IG41" s="29" t="s">
        <v>39</v>
      </c>
      <c r="IH41" s="29">
        <v>213</v>
      </c>
      <c r="II41" s="29" t="s">
        <v>36</v>
      </c>
    </row>
    <row r="42" spans="1:243" s="28" customFormat="1" ht="26.25" customHeight="1">
      <c r="A42" s="63">
        <v>4.5</v>
      </c>
      <c r="B42" s="140" t="s">
        <v>287</v>
      </c>
      <c r="C42" s="64" t="s">
        <v>96</v>
      </c>
      <c r="D42" s="142">
        <v>1.02</v>
      </c>
      <c r="E42" s="57" t="s">
        <v>154</v>
      </c>
      <c r="F42" s="51"/>
      <c r="G42" s="30"/>
      <c r="H42" s="30"/>
      <c r="I42" s="19" t="s">
        <v>37</v>
      </c>
      <c r="J42" s="21">
        <f t="shared" si="12"/>
        <v>1</v>
      </c>
      <c r="K42" s="22" t="s">
        <v>43</v>
      </c>
      <c r="L42" s="22" t="s">
        <v>7</v>
      </c>
      <c r="M42" s="117"/>
      <c r="N42" s="119"/>
      <c r="O42" s="119"/>
      <c r="P42" s="120"/>
      <c r="Q42" s="119"/>
      <c r="R42" s="119"/>
      <c r="S42" s="111"/>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21"/>
      <c r="AV42" s="112"/>
      <c r="AW42" s="112"/>
      <c r="AX42" s="112"/>
      <c r="AY42" s="112"/>
      <c r="AZ42" s="112"/>
      <c r="BA42" s="125">
        <f t="shared" si="13"/>
        <v>0</v>
      </c>
      <c r="BB42" s="49">
        <f t="shared" si="14"/>
        <v>0</v>
      </c>
      <c r="BC42" s="128" t="str">
        <f t="shared" si="15"/>
        <v>INR Zero Only</v>
      </c>
      <c r="IE42" s="29">
        <v>1.02</v>
      </c>
      <c r="IF42" s="29" t="s">
        <v>38</v>
      </c>
      <c r="IG42" s="29" t="s">
        <v>39</v>
      </c>
      <c r="IH42" s="29">
        <v>213</v>
      </c>
      <c r="II42" s="29" t="s">
        <v>36</v>
      </c>
    </row>
    <row r="43" spans="1:243" s="28" customFormat="1" ht="26.25" customHeight="1">
      <c r="A43" s="63">
        <v>4.6</v>
      </c>
      <c r="B43" s="143" t="s">
        <v>288</v>
      </c>
      <c r="C43" s="64" t="s">
        <v>97</v>
      </c>
      <c r="D43" s="142">
        <v>4.73</v>
      </c>
      <c r="E43" s="57" t="s">
        <v>154</v>
      </c>
      <c r="F43" s="51"/>
      <c r="G43" s="30"/>
      <c r="H43" s="30"/>
      <c r="I43" s="19" t="s">
        <v>37</v>
      </c>
      <c r="J43" s="21">
        <f t="shared" si="12"/>
        <v>1</v>
      </c>
      <c r="K43" s="22" t="s">
        <v>43</v>
      </c>
      <c r="L43" s="22" t="s">
        <v>7</v>
      </c>
      <c r="M43" s="117"/>
      <c r="N43" s="119"/>
      <c r="O43" s="119"/>
      <c r="P43" s="120"/>
      <c r="Q43" s="119"/>
      <c r="R43" s="119"/>
      <c r="S43" s="111"/>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21"/>
      <c r="AV43" s="112"/>
      <c r="AW43" s="112"/>
      <c r="AX43" s="112"/>
      <c r="AY43" s="112"/>
      <c r="AZ43" s="112"/>
      <c r="BA43" s="125">
        <f t="shared" si="13"/>
        <v>0</v>
      </c>
      <c r="BB43" s="49">
        <f t="shared" si="14"/>
        <v>0</v>
      </c>
      <c r="BC43" s="128" t="str">
        <f t="shared" si="15"/>
        <v>INR Zero Only</v>
      </c>
      <c r="IE43" s="29">
        <v>1.02</v>
      </c>
      <c r="IF43" s="29" t="s">
        <v>38</v>
      </c>
      <c r="IG43" s="29" t="s">
        <v>39</v>
      </c>
      <c r="IH43" s="29">
        <v>213</v>
      </c>
      <c r="II43" s="29" t="s">
        <v>36</v>
      </c>
    </row>
    <row r="44" spans="1:243" s="28" customFormat="1" ht="26.25" customHeight="1">
      <c r="A44" s="63">
        <v>4.7</v>
      </c>
      <c r="B44" s="140" t="s">
        <v>289</v>
      </c>
      <c r="C44" s="64" t="s">
        <v>98</v>
      </c>
      <c r="D44" s="142">
        <v>290.98</v>
      </c>
      <c r="E44" s="57" t="s">
        <v>94</v>
      </c>
      <c r="F44" s="51"/>
      <c r="G44" s="30"/>
      <c r="H44" s="30"/>
      <c r="I44" s="19" t="s">
        <v>37</v>
      </c>
      <c r="J44" s="21">
        <f t="shared" si="12"/>
        <v>1</v>
      </c>
      <c r="K44" s="22" t="s">
        <v>43</v>
      </c>
      <c r="L44" s="22" t="s">
        <v>7</v>
      </c>
      <c r="M44" s="117"/>
      <c r="N44" s="119"/>
      <c r="O44" s="119"/>
      <c r="P44" s="120"/>
      <c r="Q44" s="119"/>
      <c r="R44" s="119"/>
      <c r="S44" s="111"/>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21"/>
      <c r="AV44" s="112"/>
      <c r="AW44" s="112"/>
      <c r="AX44" s="112"/>
      <c r="AY44" s="112"/>
      <c r="AZ44" s="112"/>
      <c r="BA44" s="125">
        <f t="shared" si="13"/>
        <v>0</v>
      </c>
      <c r="BB44" s="49">
        <f t="shared" si="14"/>
        <v>0</v>
      </c>
      <c r="BC44" s="128" t="str">
        <f t="shared" si="15"/>
        <v>INR Zero Only</v>
      </c>
      <c r="IE44" s="29">
        <v>1.02</v>
      </c>
      <c r="IF44" s="29" t="s">
        <v>38</v>
      </c>
      <c r="IG44" s="29" t="s">
        <v>39</v>
      </c>
      <c r="IH44" s="29">
        <v>213</v>
      </c>
      <c r="II44" s="29" t="s">
        <v>36</v>
      </c>
    </row>
    <row r="45" spans="1:243" s="28" customFormat="1" ht="42.75" customHeight="1">
      <c r="A45" s="56">
        <v>5</v>
      </c>
      <c r="B45" s="91" t="s">
        <v>156</v>
      </c>
      <c r="C45" s="64" t="s">
        <v>99</v>
      </c>
      <c r="D45" s="55"/>
      <c r="E45" s="57"/>
      <c r="F45" s="19"/>
      <c r="G45" s="20"/>
      <c r="H45" s="20"/>
      <c r="I45" s="19"/>
      <c r="J45" s="21"/>
      <c r="K45" s="22"/>
      <c r="L45" s="22"/>
      <c r="M45" s="118"/>
      <c r="N45" s="122"/>
      <c r="O45" s="122"/>
      <c r="P45" s="123"/>
      <c r="Q45" s="122"/>
      <c r="R45" s="122"/>
      <c r="S45" s="124"/>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125"/>
      <c r="BB45" s="27"/>
      <c r="BC45" s="128"/>
      <c r="IE45" s="29">
        <v>1</v>
      </c>
      <c r="IF45" s="29" t="s">
        <v>33</v>
      </c>
      <c r="IG45" s="29" t="s">
        <v>34</v>
      </c>
      <c r="IH45" s="29">
        <v>10</v>
      </c>
      <c r="II45" s="29" t="s">
        <v>35</v>
      </c>
    </row>
    <row r="46" spans="1:243" s="28" customFormat="1" ht="26.25" customHeight="1">
      <c r="A46" s="63">
        <v>5.1</v>
      </c>
      <c r="B46" s="143" t="s">
        <v>290</v>
      </c>
      <c r="C46" s="64" t="s">
        <v>100</v>
      </c>
      <c r="D46" s="142">
        <v>19.7</v>
      </c>
      <c r="E46" s="57" t="s">
        <v>154</v>
      </c>
      <c r="F46" s="51"/>
      <c r="G46" s="30"/>
      <c r="H46" s="30"/>
      <c r="I46" s="19" t="s">
        <v>37</v>
      </c>
      <c r="J46" s="21">
        <f aca="true" t="shared" si="16" ref="J46:J52">IF(I46="Less(-)",-1,1)</f>
        <v>1</v>
      </c>
      <c r="K46" s="22" t="s">
        <v>43</v>
      </c>
      <c r="L46" s="22" t="s">
        <v>7</v>
      </c>
      <c r="M46" s="117"/>
      <c r="N46" s="119"/>
      <c r="O46" s="119"/>
      <c r="P46" s="120"/>
      <c r="Q46" s="119"/>
      <c r="R46" s="119"/>
      <c r="S46" s="111"/>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21"/>
      <c r="AV46" s="112"/>
      <c r="AW46" s="112"/>
      <c r="AX46" s="112"/>
      <c r="AY46" s="112"/>
      <c r="AZ46" s="112"/>
      <c r="BA46" s="125">
        <f aca="true" t="shared" si="17" ref="BA46:BA52">total_amount_ba($B$2,$D$2,D46,F46,J46,K46,M46)</f>
        <v>0</v>
      </c>
      <c r="BB46" s="49">
        <f aca="true" t="shared" si="18" ref="BB46:BB52">BA46+SUM(N46:AZ46)</f>
        <v>0</v>
      </c>
      <c r="BC46" s="128" t="str">
        <f aca="true" t="shared" si="19" ref="BC46:BC52">SpellNumber(L46,BB46)</f>
        <v>INR Zero Only</v>
      </c>
      <c r="IE46" s="29">
        <v>1.02</v>
      </c>
      <c r="IF46" s="29" t="s">
        <v>38</v>
      </c>
      <c r="IG46" s="29" t="s">
        <v>39</v>
      </c>
      <c r="IH46" s="29">
        <v>213</v>
      </c>
      <c r="II46" s="29" t="s">
        <v>36</v>
      </c>
    </row>
    <row r="47" spans="1:243" s="28" customFormat="1" ht="26.25" customHeight="1">
      <c r="A47" s="63">
        <v>5.2</v>
      </c>
      <c r="B47" s="143" t="s">
        <v>291</v>
      </c>
      <c r="C47" s="64" t="s">
        <v>101</v>
      </c>
      <c r="D47" s="142">
        <v>2.73</v>
      </c>
      <c r="E47" s="57" t="s">
        <v>154</v>
      </c>
      <c r="F47" s="51"/>
      <c r="G47" s="30"/>
      <c r="H47" s="30"/>
      <c r="I47" s="19" t="s">
        <v>37</v>
      </c>
      <c r="J47" s="21">
        <f t="shared" si="16"/>
        <v>1</v>
      </c>
      <c r="K47" s="22" t="s">
        <v>43</v>
      </c>
      <c r="L47" s="22" t="s">
        <v>7</v>
      </c>
      <c r="M47" s="117"/>
      <c r="N47" s="119"/>
      <c r="O47" s="119"/>
      <c r="P47" s="120"/>
      <c r="Q47" s="119"/>
      <c r="R47" s="119"/>
      <c r="S47" s="111"/>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21"/>
      <c r="AV47" s="112"/>
      <c r="AW47" s="112"/>
      <c r="AX47" s="112"/>
      <c r="AY47" s="112"/>
      <c r="AZ47" s="112"/>
      <c r="BA47" s="125">
        <f t="shared" si="17"/>
        <v>0</v>
      </c>
      <c r="BB47" s="49">
        <f t="shared" si="18"/>
        <v>0</v>
      </c>
      <c r="BC47" s="128" t="str">
        <f t="shared" si="19"/>
        <v>INR Zero Only</v>
      </c>
      <c r="IE47" s="29">
        <v>1.02</v>
      </c>
      <c r="IF47" s="29" t="s">
        <v>38</v>
      </c>
      <c r="IG47" s="29" t="s">
        <v>39</v>
      </c>
      <c r="IH47" s="29">
        <v>213</v>
      </c>
      <c r="II47" s="29" t="s">
        <v>36</v>
      </c>
    </row>
    <row r="48" spans="1:243" s="28" customFormat="1" ht="26.25" customHeight="1">
      <c r="A48" s="63">
        <v>5.3</v>
      </c>
      <c r="B48" s="143" t="s">
        <v>292</v>
      </c>
      <c r="C48" s="64" t="s">
        <v>102</v>
      </c>
      <c r="D48" s="142">
        <v>3</v>
      </c>
      <c r="E48" s="57" t="s">
        <v>150</v>
      </c>
      <c r="F48" s="51"/>
      <c r="G48" s="30"/>
      <c r="H48" s="30"/>
      <c r="I48" s="19" t="s">
        <v>37</v>
      </c>
      <c r="J48" s="21">
        <f t="shared" si="16"/>
        <v>1</v>
      </c>
      <c r="K48" s="22" t="s">
        <v>43</v>
      </c>
      <c r="L48" s="22" t="s">
        <v>7</v>
      </c>
      <c r="M48" s="117"/>
      <c r="N48" s="119"/>
      <c r="O48" s="119"/>
      <c r="P48" s="120"/>
      <c r="Q48" s="119"/>
      <c r="R48" s="119"/>
      <c r="S48" s="111"/>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21"/>
      <c r="AV48" s="112"/>
      <c r="AW48" s="112"/>
      <c r="AX48" s="112"/>
      <c r="AY48" s="112"/>
      <c r="AZ48" s="112"/>
      <c r="BA48" s="125">
        <f t="shared" si="17"/>
        <v>0</v>
      </c>
      <c r="BB48" s="49">
        <f t="shared" si="18"/>
        <v>0</v>
      </c>
      <c r="BC48" s="128" t="str">
        <f t="shared" si="19"/>
        <v>INR Zero Only</v>
      </c>
      <c r="IE48" s="29">
        <v>1.02</v>
      </c>
      <c r="IF48" s="29" t="s">
        <v>38</v>
      </c>
      <c r="IG48" s="29" t="s">
        <v>39</v>
      </c>
      <c r="IH48" s="29">
        <v>213</v>
      </c>
      <c r="II48" s="29" t="s">
        <v>36</v>
      </c>
    </row>
    <row r="49" spans="1:243" s="28" customFormat="1" ht="26.25" customHeight="1">
      <c r="A49" s="63">
        <v>5.4</v>
      </c>
      <c r="B49" s="144" t="s">
        <v>293</v>
      </c>
      <c r="C49" s="64" t="s">
        <v>103</v>
      </c>
      <c r="D49" s="142">
        <v>22.44</v>
      </c>
      <c r="E49" s="57" t="s">
        <v>150</v>
      </c>
      <c r="F49" s="51"/>
      <c r="G49" s="30"/>
      <c r="H49" s="30"/>
      <c r="I49" s="19" t="s">
        <v>37</v>
      </c>
      <c r="J49" s="21">
        <f t="shared" si="16"/>
        <v>1</v>
      </c>
      <c r="K49" s="22" t="s">
        <v>43</v>
      </c>
      <c r="L49" s="22" t="s">
        <v>7</v>
      </c>
      <c r="M49" s="117"/>
      <c r="N49" s="119"/>
      <c r="O49" s="119"/>
      <c r="P49" s="120"/>
      <c r="Q49" s="119"/>
      <c r="R49" s="119"/>
      <c r="S49" s="111"/>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21"/>
      <c r="AV49" s="112"/>
      <c r="AW49" s="112"/>
      <c r="AX49" s="112"/>
      <c r="AY49" s="112"/>
      <c r="AZ49" s="112"/>
      <c r="BA49" s="125">
        <f t="shared" si="17"/>
        <v>0</v>
      </c>
      <c r="BB49" s="49">
        <f t="shared" si="18"/>
        <v>0</v>
      </c>
      <c r="BC49" s="128" t="str">
        <f t="shared" si="19"/>
        <v>INR Zero Only</v>
      </c>
      <c r="IE49" s="29">
        <v>1.02</v>
      </c>
      <c r="IF49" s="29" t="s">
        <v>38</v>
      </c>
      <c r="IG49" s="29" t="s">
        <v>39</v>
      </c>
      <c r="IH49" s="29">
        <v>213</v>
      </c>
      <c r="II49" s="29" t="s">
        <v>36</v>
      </c>
    </row>
    <row r="50" spans="1:243" s="28" customFormat="1" ht="26.25" customHeight="1">
      <c r="A50" s="63">
        <v>5.5</v>
      </c>
      <c r="B50" s="144" t="s">
        <v>222</v>
      </c>
      <c r="C50" s="64" t="s">
        <v>104</v>
      </c>
      <c r="D50" s="142">
        <v>0.24</v>
      </c>
      <c r="E50" s="57" t="s">
        <v>154</v>
      </c>
      <c r="F50" s="51"/>
      <c r="G50" s="30"/>
      <c r="H50" s="30"/>
      <c r="I50" s="19" t="s">
        <v>37</v>
      </c>
      <c r="J50" s="21">
        <f t="shared" si="16"/>
        <v>1</v>
      </c>
      <c r="K50" s="22" t="s">
        <v>43</v>
      </c>
      <c r="L50" s="22" t="s">
        <v>7</v>
      </c>
      <c r="M50" s="117"/>
      <c r="N50" s="119"/>
      <c r="O50" s="119"/>
      <c r="P50" s="120"/>
      <c r="Q50" s="119"/>
      <c r="R50" s="119"/>
      <c r="S50" s="111"/>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21"/>
      <c r="AV50" s="112"/>
      <c r="AW50" s="112"/>
      <c r="AX50" s="112"/>
      <c r="AY50" s="112"/>
      <c r="AZ50" s="112"/>
      <c r="BA50" s="125">
        <f t="shared" si="17"/>
        <v>0</v>
      </c>
      <c r="BB50" s="49">
        <f t="shared" si="18"/>
        <v>0</v>
      </c>
      <c r="BC50" s="128" t="str">
        <f t="shared" si="19"/>
        <v>INR Zero Only</v>
      </c>
      <c r="IE50" s="29">
        <v>1.02</v>
      </c>
      <c r="IF50" s="29" t="s">
        <v>38</v>
      </c>
      <c r="IG50" s="29" t="s">
        <v>39</v>
      </c>
      <c r="IH50" s="29">
        <v>213</v>
      </c>
      <c r="II50" s="29" t="s">
        <v>36</v>
      </c>
    </row>
    <row r="51" spans="1:243" s="28" customFormat="1" ht="26.25" customHeight="1">
      <c r="A51" s="63">
        <v>5.6</v>
      </c>
      <c r="B51" s="144" t="s">
        <v>294</v>
      </c>
      <c r="C51" s="64" t="s">
        <v>105</v>
      </c>
      <c r="D51" s="142">
        <v>2.84</v>
      </c>
      <c r="E51" s="57" t="s">
        <v>154</v>
      </c>
      <c r="F51" s="51"/>
      <c r="G51" s="30"/>
      <c r="H51" s="30"/>
      <c r="I51" s="19" t="s">
        <v>37</v>
      </c>
      <c r="J51" s="21">
        <f t="shared" si="16"/>
        <v>1</v>
      </c>
      <c r="K51" s="22" t="s">
        <v>43</v>
      </c>
      <c r="L51" s="22" t="s">
        <v>7</v>
      </c>
      <c r="M51" s="117"/>
      <c r="N51" s="119"/>
      <c r="O51" s="119"/>
      <c r="P51" s="120"/>
      <c r="Q51" s="119"/>
      <c r="R51" s="119"/>
      <c r="S51" s="111"/>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21"/>
      <c r="AV51" s="112"/>
      <c r="AW51" s="112"/>
      <c r="AX51" s="112"/>
      <c r="AY51" s="112"/>
      <c r="AZ51" s="112"/>
      <c r="BA51" s="125">
        <f t="shared" si="17"/>
        <v>0</v>
      </c>
      <c r="BB51" s="49">
        <f t="shared" si="18"/>
        <v>0</v>
      </c>
      <c r="BC51" s="128" t="str">
        <f t="shared" si="19"/>
        <v>INR Zero Only</v>
      </c>
      <c r="IE51" s="29">
        <v>1.02</v>
      </c>
      <c r="IF51" s="29" t="s">
        <v>38</v>
      </c>
      <c r="IG51" s="29" t="s">
        <v>39</v>
      </c>
      <c r="IH51" s="29">
        <v>213</v>
      </c>
      <c r="II51" s="29" t="s">
        <v>36</v>
      </c>
    </row>
    <row r="52" spans="1:243" s="28" customFormat="1" ht="26.25" customHeight="1">
      <c r="A52" s="63">
        <v>5.7</v>
      </c>
      <c r="B52" s="144" t="s">
        <v>295</v>
      </c>
      <c r="C52" s="64" t="s">
        <v>106</v>
      </c>
      <c r="D52" s="142">
        <v>197.4</v>
      </c>
      <c r="E52" s="57" t="s">
        <v>94</v>
      </c>
      <c r="F52" s="51"/>
      <c r="G52" s="30"/>
      <c r="H52" s="30"/>
      <c r="I52" s="19" t="s">
        <v>37</v>
      </c>
      <c r="J52" s="21">
        <f t="shared" si="16"/>
        <v>1</v>
      </c>
      <c r="K52" s="22" t="s">
        <v>43</v>
      </c>
      <c r="L52" s="22" t="s">
        <v>7</v>
      </c>
      <c r="M52" s="117"/>
      <c r="N52" s="119"/>
      <c r="O52" s="119"/>
      <c r="P52" s="120"/>
      <c r="Q52" s="119"/>
      <c r="R52" s="119"/>
      <c r="S52" s="111"/>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21"/>
      <c r="AV52" s="112"/>
      <c r="AW52" s="112"/>
      <c r="AX52" s="112"/>
      <c r="AY52" s="112"/>
      <c r="AZ52" s="112"/>
      <c r="BA52" s="125">
        <f t="shared" si="17"/>
        <v>0</v>
      </c>
      <c r="BB52" s="49">
        <f t="shared" si="18"/>
        <v>0</v>
      </c>
      <c r="BC52" s="128" t="str">
        <f t="shared" si="19"/>
        <v>INR Zero Only</v>
      </c>
      <c r="IE52" s="29">
        <v>1.02</v>
      </c>
      <c r="IF52" s="29" t="s">
        <v>38</v>
      </c>
      <c r="IG52" s="29" t="s">
        <v>39</v>
      </c>
      <c r="IH52" s="29">
        <v>213</v>
      </c>
      <c r="II52" s="29" t="s">
        <v>36</v>
      </c>
    </row>
    <row r="53" spans="1:243" s="28" customFormat="1" ht="42.75" customHeight="1">
      <c r="A53" s="56">
        <v>6</v>
      </c>
      <c r="B53" s="91" t="s">
        <v>296</v>
      </c>
      <c r="C53" s="64" t="s">
        <v>107</v>
      </c>
      <c r="D53" s="55"/>
      <c r="E53" s="57"/>
      <c r="F53" s="19"/>
      <c r="G53" s="20"/>
      <c r="H53" s="20"/>
      <c r="I53" s="19"/>
      <c r="J53" s="21"/>
      <c r="K53" s="22"/>
      <c r="L53" s="22"/>
      <c r="M53" s="118"/>
      <c r="N53" s="122"/>
      <c r="O53" s="122"/>
      <c r="P53" s="123"/>
      <c r="Q53" s="122"/>
      <c r="R53" s="122"/>
      <c r="S53" s="124"/>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125"/>
      <c r="BB53" s="27"/>
      <c r="BC53" s="128"/>
      <c r="IE53" s="29">
        <v>1</v>
      </c>
      <c r="IF53" s="29" t="s">
        <v>33</v>
      </c>
      <c r="IG53" s="29" t="s">
        <v>34</v>
      </c>
      <c r="IH53" s="29">
        <v>10</v>
      </c>
      <c r="II53" s="29" t="s">
        <v>35</v>
      </c>
    </row>
    <row r="54" spans="1:243" s="28" customFormat="1" ht="26.25" customHeight="1">
      <c r="A54" s="63">
        <v>6.1</v>
      </c>
      <c r="B54" s="143" t="s">
        <v>297</v>
      </c>
      <c r="C54" s="64" t="s">
        <v>108</v>
      </c>
      <c r="D54" s="142">
        <v>65.6</v>
      </c>
      <c r="E54" s="57" t="s">
        <v>154</v>
      </c>
      <c r="F54" s="51"/>
      <c r="G54" s="30"/>
      <c r="H54" s="30"/>
      <c r="I54" s="19" t="s">
        <v>37</v>
      </c>
      <c r="J54" s="21">
        <f aca="true" t="shared" si="20" ref="J54:J60">IF(I54="Less(-)",-1,1)</f>
        <v>1</v>
      </c>
      <c r="K54" s="22" t="s">
        <v>43</v>
      </c>
      <c r="L54" s="22" t="s">
        <v>7</v>
      </c>
      <c r="M54" s="117"/>
      <c r="N54" s="119"/>
      <c r="O54" s="119"/>
      <c r="P54" s="120"/>
      <c r="Q54" s="119"/>
      <c r="R54" s="119"/>
      <c r="S54" s="111"/>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21"/>
      <c r="AV54" s="112"/>
      <c r="AW54" s="112"/>
      <c r="AX54" s="112"/>
      <c r="AY54" s="112"/>
      <c r="AZ54" s="112"/>
      <c r="BA54" s="125">
        <f aca="true" t="shared" si="21" ref="BA54:BA60">total_amount_ba($B$2,$D$2,D54,F54,J54,K54,M54)</f>
        <v>0</v>
      </c>
      <c r="BB54" s="49">
        <f aca="true" t="shared" si="22" ref="BB54:BB60">BA54+SUM(N54:AZ54)</f>
        <v>0</v>
      </c>
      <c r="BC54" s="128" t="str">
        <f aca="true" t="shared" si="23" ref="BC54:BC60">SpellNumber(L54,BB54)</f>
        <v>INR Zero Only</v>
      </c>
      <c r="IE54" s="29">
        <v>1.02</v>
      </c>
      <c r="IF54" s="29" t="s">
        <v>38</v>
      </c>
      <c r="IG54" s="29" t="s">
        <v>39</v>
      </c>
      <c r="IH54" s="29">
        <v>213</v>
      </c>
      <c r="II54" s="29" t="s">
        <v>36</v>
      </c>
    </row>
    <row r="55" spans="1:243" s="28" customFormat="1" ht="26.25" customHeight="1">
      <c r="A55" s="63">
        <v>6.2</v>
      </c>
      <c r="B55" s="143" t="s">
        <v>298</v>
      </c>
      <c r="C55" s="64" t="s">
        <v>109</v>
      </c>
      <c r="D55" s="142">
        <v>9.11</v>
      </c>
      <c r="E55" s="57" t="s">
        <v>154</v>
      </c>
      <c r="F55" s="51"/>
      <c r="G55" s="30"/>
      <c r="H55" s="30"/>
      <c r="I55" s="19" t="s">
        <v>37</v>
      </c>
      <c r="J55" s="21">
        <f t="shared" si="20"/>
        <v>1</v>
      </c>
      <c r="K55" s="22" t="s">
        <v>43</v>
      </c>
      <c r="L55" s="22" t="s">
        <v>7</v>
      </c>
      <c r="M55" s="117"/>
      <c r="N55" s="119"/>
      <c r="O55" s="119"/>
      <c r="P55" s="120"/>
      <c r="Q55" s="119"/>
      <c r="R55" s="119"/>
      <c r="S55" s="111"/>
      <c r="T55" s="112"/>
      <c r="U55" s="112"/>
      <c r="V55" s="112"/>
      <c r="W55" s="112"/>
      <c r="X55" s="112"/>
      <c r="Y55" s="112"/>
      <c r="Z55" s="112"/>
      <c r="AA55" s="112"/>
      <c r="AB55" s="112"/>
      <c r="AC55" s="112"/>
      <c r="AD55" s="112"/>
      <c r="AE55" s="112"/>
      <c r="AF55" s="112"/>
      <c r="AG55" s="112"/>
      <c r="AH55" s="112"/>
      <c r="AI55" s="112"/>
      <c r="AJ55" s="112"/>
      <c r="AK55" s="112"/>
      <c r="AL55" s="112"/>
      <c r="AM55" s="112"/>
      <c r="AN55" s="112"/>
      <c r="AO55" s="112"/>
      <c r="AP55" s="112"/>
      <c r="AQ55" s="112"/>
      <c r="AR55" s="112"/>
      <c r="AS55" s="112"/>
      <c r="AT55" s="112"/>
      <c r="AU55" s="121"/>
      <c r="AV55" s="112"/>
      <c r="AW55" s="112"/>
      <c r="AX55" s="112"/>
      <c r="AY55" s="112"/>
      <c r="AZ55" s="112"/>
      <c r="BA55" s="125">
        <f t="shared" si="21"/>
        <v>0</v>
      </c>
      <c r="BB55" s="49">
        <f t="shared" si="22"/>
        <v>0</v>
      </c>
      <c r="BC55" s="128" t="str">
        <f t="shared" si="23"/>
        <v>INR Zero Only</v>
      </c>
      <c r="IE55" s="29">
        <v>1.02</v>
      </c>
      <c r="IF55" s="29" t="s">
        <v>38</v>
      </c>
      <c r="IG55" s="29" t="s">
        <v>39</v>
      </c>
      <c r="IH55" s="29">
        <v>213</v>
      </c>
      <c r="II55" s="29" t="s">
        <v>36</v>
      </c>
    </row>
    <row r="56" spans="1:243" s="28" customFormat="1" ht="26.25" customHeight="1">
      <c r="A56" s="63">
        <v>6.3</v>
      </c>
      <c r="B56" s="143" t="s">
        <v>299</v>
      </c>
      <c r="C56" s="64" t="s">
        <v>110</v>
      </c>
      <c r="D56" s="142">
        <v>10</v>
      </c>
      <c r="E56" s="57" t="s">
        <v>150</v>
      </c>
      <c r="F56" s="51"/>
      <c r="G56" s="30"/>
      <c r="H56" s="30"/>
      <c r="I56" s="19" t="s">
        <v>37</v>
      </c>
      <c r="J56" s="21">
        <f t="shared" si="20"/>
        <v>1</v>
      </c>
      <c r="K56" s="22" t="s">
        <v>43</v>
      </c>
      <c r="L56" s="22" t="s">
        <v>7</v>
      </c>
      <c r="M56" s="117"/>
      <c r="N56" s="119"/>
      <c r="O56" s="119"/>
      <c r="P56" s="120"/>
      <c r="Q56" s="119"/>
      <c r="R56" s="119"/>
      <c r="S56" s="111"/>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21"/>
      <c r="AV56" s="112"/>
      <c r="AW56" s="112"/>
      <c r="AX56" s="112"/>
      <c r="AY56" s="112"/>
      <c r="AZ56" s="112"/>
      <c r="BA56" s="125">
        <f t="shared" si="21"/>
        <v>0</v>
      </c>
      <c r="BB56" s="49">
        <f t="shared" si="22"/>
        <v>0</v>
      </c>
      <c r="BC56" s="128" t="str">
        <f t="shared" si="23"/>
        <v>INR Zero Only</v>
      </c>
      <c r="IE56" s="29">
        <v>1.02</v>
      </c>
      <c r="IF56" s="29" t="s">
        <v>38</v>
      </c>
      <c r="IG56" s="29" t="s">
        <v>39</v>
      </c>
      <c r="IH56" s="29">
        <v>213</v>
      </c>
      <c r="II56" s="29" t="s">
        <v>36</v>
      </c>
    </row>
    <row r="57" spans="1:243" s="28" customFormat="1" ht="26.25" customHeight="1">
      <c r="A57" s="63">
        <v>6.4</v>
      </c>
      <c r="B57" s="144" t="s">
        <v>300</v>
      </c>
      <c r="C57" s="64" t="s">
        <v>118</v>
      </c>
      <c r="D57" s="142">
        <v>74.8</v>
      </c>
      <c r="E57" s="57" t="s">
        <v>150</v>
      </c>
      <c r="F57" s="51"/>
      <c r="G57" s="30"/>
      <c r="H57" s="30"/>
      <c r="I57" s="19" t="s">
        <v>37</v>
      </c>
      <c r="J57" s="21">
        <f t="shared" si="20"/>
        <v>1</v>
      </c>
      <c r="K57" s="22" t="s">
        <v>43</v>
      </c>
      <c r="L57" s="22" t="s">
        <v>7</v>
      </c>
      <c r="M57" s="117"/>
      <c r="N57" s="119"/>
      <c r="O57" s="119"/>
      <c r="P57" s="120"/>
      <c r="Q57" s="119"/>
      <c r="R57" s="119"/>
      <c r="S57" s="111"/>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c r="AS57" s="112"/>
      <c r="AT57" s="112"/>
      <c r="AU57" s="121"/>
      <c r="AV57" s="112"/>
      <c r="AW57" s="112"/>
      <c r="AX57" s="112"/>
      <c r="AY57" s="112"/>
      <c r="AZ57" s="112"/>
      <c r="BA57" s="125">
        <f t="shared" si="21"/>
        <v>0</v>
      </c>
      <c r="BB57" s="49">
        <f t="shared" si="22"/>
        <v>0</v>
      </c>
      <c r="BC57" s="128" t="str">
        <f t="shared" si="23"/>
        <v>INR Zero Only</v>
      </c>
      <c r="IE57" s="29">
        <v>1.02</v>
      </c>
      <c r="IF57" s="29" t="s">
        <v>38</v>
      </c>
      <c r="IG57" s="29" t="s">
        <v>39</v>
      </c>
      <c r="IH57" s="29">
        <v>213</v>
      </c>
      <c r="II57" s="29" t="s">
        <v>36</v>
      </c>
    </row>
    <row r="58" spans="1:243" s="28" customFormat="1" ht="26.25" customHeight="1">
      <c r="A58" s="63">
        <v>6.5</v>
      </c>
      <c r="B58" s="144" t="s">
        <v>223</v>
      </c>
      <c r="C58" s="64" t="s">
        <v>119</v>
      </c>
      <c r="D58" s="142">
        <v>0.75</v>
      </c>
      <c r="E58" s="57" t="s">
        <v>154</v>
      </c>
      <c r="F58" s="51"/>
      <c r="G58" s="30"/>
      <c r="H58" s="30"/>
      <c r="I58" s="19" t="s">
        <v>37</v>
      </c>
      <c r="J58" s="21">
        <f t="shared" si="20"/>
        <v>1</v>
      </c>
      <c r="K58" s="22" t="s">
        <v>43</v>
      </c>
      <c r="L58" s="22" t="s">
        <v>7</v>
      </c>
      <c r="M58" s="117"/>
      <c r="N58" s="119"/>
      <c r="O58" s="119"/>
      <c r="P58" s="120"/>
      <c r="Q58" s="119"/>
      <c r="R58" s="119"/>
      <c r="S58" s="111"/>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21"/>
      <c r="AV58" s="112"/>
      <c r="AW58" s="112"/>
      <c r="AX58" s="112"/>
      <c r="AY58" s="112"/>
      <c r="AZ58" s="112"/>
      <c r="BA58" s="125">
        <f t="shared" si="21"/>
        <v>0</v>
      </c>
      <c r="BB58" s="49">
        <f t="shared" si="22"/>
        <v>0</v>
      </c>
      <c r="BC58" s="128" t="str">
        <f t="shared" si="23"/>
        <v>INR Zero Only</v>
      </c>
      <c r="IE58" s="29">
        <v>1.02</v>
      </c>
      <c r="IF58" s="29" t="s">
        <v>38</v>
      </c>
      <c r="IG58" s="29" t="s">
        <v>39</v>
      </c>
      <c r="IH58" s="29">
        <v>213</v>
      </c>
      <c r="II58" s="29" t="s">
        <v>36</v>
      </c>
    </row>
    <row r="59" spans="1:243" s="28" customFormat="1" ht="26.25" customHeight="1">
      <c r="A59" s="63">
        <v>6.6</v>
      </c>
      <c r="B59" s="144" t="s">
        <v>301</v>
      </c>
      <c r="C59" s="64" t="s">
        <v>120</v>
      </c>
      <c r="D59" s="142">
        <v>9.5</v>
      </c>
      <c r="E59" s="57" t="s">
        <v>154</v>
      </c>
      <c r="F59" s="51"/>
      <c r="G59" s="30"/>
      <c r="H59" s="30"/>
      <c r="I59" s="19" t="s">
        <v>37</v>
      </c>
      <c r="J59" s="21">
        <f t="shared" si="20"/>
        <v>1</v>
      </c>
      <c r="K59" s="22" t="s">
        <v>43</v>
      </c>
      <c r="L59" s="22" t="s">
        <v>7</v>
      </c>
      <c r="M59" s="117"/>
      <c r="N59" s="119"/>
      <c r="O59" s="119"/>
      <c r="P59" s="120"/>
      <c r="Q59" s="119"/>
      <c r="R59" s="119"/>
      <c r="S59" s="111"/>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21"/>
      <c r="AV59" s="112"/>
      <c r="AW59" s="112"/>
      <c r="AX59" s="112"/>
      <c r="AY59" s="112"/>
      <c r="AZ59" s="112"/>
      <c r="BA59" s="125">
        <f t="shared" si="21"/>
        <v>0</v>
      </c>
      <c r="BB59" s="49">
        <f t="shared" si="22"/>
        <v>0</v>
      </c>
      <c r="BC59" s="128" t="str">
        <f t="shared" si="23"/>
        <v>INR Zero Only</v>
      </c>
      <c r="IE59" s="29">
        <v>1.02</v>
      </c>
      <c r="IF59" s="29" t="s">
        <v>38</v>
      </c>
      <c r="IG59" s="29" t="s">
        <v>39</v>
      </c>
      <c r="IH59" s="29">
        <v>213</v>
      </c>
      <c r="II59" s="29" t="s">
        <v>36</v>
      </c>
    </row>
    <row r="60" spans="1:243" s="28" customFormat="1" ht="26.25" customHeight="1">
      <c r="A60" s="63">
        <v>6.7</v>
      </c>
      <c r="B60" s="144" t="s">
        <v>302</v>
      </c>
      <c r="C60" s="64" t="s">
        <v>121</v>
      </c>
      <c r="D60" s="142">
        <v>658</v>
      </c>
      <c r="E60" s="57" t="s">
        <v>94</v>
      </c>
      <c r="F60" s="51"/>
      <c r="G60" s="30"/>
      <c r="H60" s="30"/>
      <c r="I60" s="19" t="s">
        <v>37</v>
      </c>
      <c r="J60" s="21">
        <f t="shared" si="20"/>
        <v>1</v>
      </c>
      <c r="K60" s="22" t="s">
        <v>43</v>
      </c>
      <c r="L60" s="22" t="s">
        <v>7</v>
      </c>
      <c r="M60" s="117"/>
      <c r="N60" s="119"/>
      <c r="O60" s="119"/>
      <c r="P60" s="120"/>
      <c r="Q60" s="119"/>
      <c r="R60" s="119"/>
      <c r="S60" s="111"/>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21"/>
      <c r="AV60" s="112"/>
      <c r="AW60" s="112"/>
      <c r="AX60" s="112"/>
      <c r="AY60" s="112"/>
      <c r="AZ60" s="112"/>
      <c r="BA60" s="125">
        <f t="shared" si="21"/>
        <v>0</v>
      </c>
      <c r="BB60" s="49">
        <f t="shared" si="22"/>
        <v>0</v>
      </c>
      <c r="BC60" s="128" t="str">
        <f t="shared" si="23"/>
        <v>INR Zero Only</v>
      </c>
      <c r="IE60" s="29">
        <v>1.02</v>
      </c>
      <c r="IF60" s="29" t="s">
        <v>38</v>
      </c>
      <c r="IG60" s="29" t="s">
        <v>39</v>
      </c>
      <c r="IH60" s="29">
        <v>213</v>
      </c>
      <c r="II60" s="29" t="s">
        <v>36</v>
      </c>
    </row>
    <row r="61" spans="1:243" s="28" customFormat="1" ht="30.75" customHeight="1">
      <c r="A61" s="72">
        <v>7</v>
      </c>
      <c r="B61" s="146" t="s">
        <v>303</v>
      </c>
      <c r="C61" s="64" t="s">
        <v>124</v>
      </c>
      <c r="D61" s="55"/>
      <c r="E61" s="57"/>
      <c r="F61" s="19"/>
      <c r="G61" s="20"/>
      <c r="H61" s="20"/>
      <c r="I61" s="19"/>
      <c r="J61" s="21"/>
      <c r="K61" s="22"/>
      <c r="L61" s="22"/>
      <c r="M61" s="118"/>
      <c r="N61" s="122"/>
      <c r="O61" s="122"/>
      <c r="P61" s="123"/>
      <c r="Q61" s="122"/>
      <c r="R61" s="122"/>
      <c r="S61" s="124"/>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125"/>
      <c r="BB61" s="27"/>
      <c r="BC61" s="128"/>
      <c r="IE61" s="29"/>
      <c r="IF61" s="29"/>
      <c r="IG61" s="29"/>
      <c r="IH61" s="29"/>
      <c r="II61" s="29"/>
    </row>
    <row r="62" spans="1:243" s="28" customFormat="1" ht="26.25" customHeight="1">
      <c r="A62" s="63">
        <v>7.1</v>
      </c>
      <c r="B62" s="144" t="s">
        <v>304</v>
      </c>
      <c r="C62" s="64" t="s">
        <v>125</v>
      </c>
      <c r="D62" s="142">
        <v>298</v>
      </c>
      <c r="E62" s="147" t="s">
        <v>154</v>
      </c>
      <c r="F62" s="51"/>
      <c r="G62" s="30"/>
      <c r="H62" s="30"/>
      <c r="I62" s="19" t="s">
        <v>37</v>
      </c>
      <c r="J62" s="21">
        <f aca="true" t="shared" si="24" ref="J62:J68">IF(I62="Less(-)",-1,1)</f>
        <v>1</v>
      </c>
      <c r="K62" s="22" t="s">
        <v>43</v>
      </c>
      <c r="L62" s="22" t="s">
        <v>7</v>
      </c>
      <c r="M62" s="117"/>
      <c r="N62" s="119"/>
      <c r="O62" s="119"/>
      <c r="P62" s="120"/>
      <c r="Q62" s="119"/>
      <c r="R62" s="119"/>
      <c r="S62" s="111"/>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c r="AU62" s="121"/>
      <c r="AV62" s="112"/>
      <c r="AW62" s="112"/>
      <c r="AX62" s="112"/>
      <c r="AY62" s="112"/>
      <c r="AZ62" s="112"/>
      <c r="BA62" s="125">
        <f aca="true" t="shared" si="25" ref="BA62:BA68">total_amount_ba($B$2,$D$2,D62,F62,J62,K62,M62)</f>
        <v>0</v>
      </c>
      <c r="BB62" s="49">
        <f aca="true" t="shared" si="26" ref="BB62:BB68">BA62+SUM(N62:AZ62)</f>
        <v>0</v>
      </c>
      <c r="BC62" s="128" t="str">
        <f aca="true" t="shared" si="27" ref="BC62:BC68">SpellNumber(L62,BB62)</f>
        <v>INR Zero Only</v>
      </c>
      <c r="IE62" s="29">
        <v>1.02</v>
      </c>
      <c r="IF62" s="29" t="s">
        <v>38</v>
      </c>
      <c r="IG62" s="29" t="s">
        <v>39</v>
      </c>
      <c r="IH62" s="29">
        <v>213</v>
      </c>
      <c r="II62" s="29" t="s">
        <v>36</v>
      </c>
    </row>
    <row r="63" spans="1:243" s="28" customFormat="1" ht="26.25" customHeight="1">
      <c r="A63" s="63">
        <v>7.2</v>
      </c>
      <c r="B63" s="143" t="s">
        <v>305</v>
      </c>
      <c r="C63" s="64" t="s">
        <v>126</v>
      </c>
      <c r="D63" s="142">
        <v>66</v>
      </c>
      <c r="E63" s="147" t="s">
        <v>154</v>
      </c>
      <c r="F63" s="51"/>
      <c r="G63" s="30"/>
      <c r="H63" s="30"/>
      <c r="I63" s="19" t="s">
        <v>37</v>
      </c>
      <c r="J63" s="21">
        <f t="shared" si="24"/>
        <v>1</v>
      </c>
      <c r="K63" s="22" t="s">
        <v>43</v>
      </c>
      <c r="L63" s="22" t="s">
        <v>7</v>
      </c>
      <c r="M63" s="117"/>
      <c r="N63" s="119"/>
      <c r="O63" s="119"/>
      <c r="P63" s="120"/>
      <c r="Q63" s="119"/>
      <c r="R63" s="119"/>
      <c r="S63" s="111"/>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c r="AS63" s="112"/>
      <c r="AT63" s="112"/>
      <c r="AU63" s="121"/>
      <c r="AV63" s="112"/>
      <c r="AW63" s="112"/>
      <c r="AX63" s="112"/>
      <c r="AY63" s="112"/>
      <c r="AZ63" s="112"/>
      <c r="BA63" s="125">
        <f t="shared" si="25"/>
        <v>0</v>
      </c>
      <c r="BB63" s="49">
        <f t="shared" si="26"/>
        <v>0</v>
      </c>
      <c r="BC63" s="128" t="str">
        <f t="shared" si="27"/>
        <v>INR Zero Only</v>
      </c>
      <c r="IE63" s="29">
        <v>1.02</v>
      </c>
      <c r="IF63" s="29" t="s">
        <v>38</v>
      </c>
      <c r="IG63" s="29" t="s">
        <v>39</v>
      </c>
      <c r="IH63" s="29">
        <v>213</v>
      </c>
      <c r="II63" s="29" t="s">
        <v>36</v>
      </c>
    </row>
    <row r="64" spans="1:243" s="28" customFormat="1" ht="26.25" customHeight="1">
      <c r="A64" s="63">
        <v>7.3</v>
      </c>
      <c r="B64" s="145" t="s">
        <v>306</v>
      </c>
      <c r="C64" s="64" t="s">
        <v>127</v>
      </c>
      <c r="D64" s="142">
        <v>28.3</v>
      </c>
      <c r="E64" s="147" t="s">
        <v>150</v>
      </c>
      <c r="F64" s="51"/>
      <c r="G64" s="30"/>
      <c r="H64" s="30"/>
      <c r="I64" s="19" t="s">
        <v>37</v>
      </c>
      <c r="J64" s="21">
        <f t="shared" si="24"/>
        <v>1</v>
      </c>
      <c r="K64" s="22" t="s">
        <v>43</v>
      </c>
      <c r="L64" s="22" t="s">
        <v>7</v>
      </c>
      <c r="M64" s="117"/>
      <c r="N64" s="119"/>
      <c r="O64" s="119"/>
      <c r="P64" s="120"/>
      <c r="Q64" s="119"/>
      <c r="R64" s="119"/>
      <c r="S64" s="111"/>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21"/>
      <c r="AV64" s="112"/>
      <c r="AW64" s="112"/>
      <c r="AX64" s="112"/>
      <c r="AY64" s="112"/>
      <c r="AZ64" s="112"/>
      <c r="BA64" s="125">
        <f t="shared" si="25"/>
        <v>0</v>
      </c>
      <c r="BB64" s="49">
        <f t="shared" si="26"/>
        <v>0</v>
      </c>
      <c r="BC64" s="128" t="str">
        <f t="shared" si="27"/>
        <v>INR Zero Only</v>
      </c>
      <c r="IE64" s="29">
        <v>1.02</v>
      </c>
      <c r="IF64" s="29" t="s">
        <v>38</v>
      </c>
      <c r="IG64" s="29" t="s">
        <v>39</v>
      </c>
      <c r="IH64" s="29">
        <v>213</v>
      </c>
      <c r="II64" s="29" t="s">
        <v>36</v>
      </c>
    </row>
    <row r="65" spans="1:243" s="28" customFormat="1" ht="26.25" customHeight="1">
      <c r="A65" s="63">
        <v>7.4</v>
      </c>
      <c r="B65" s="145" t="s">
        <v>307</v>
      </c>
      <c r="C65" s="64" t="s">
        <v>128</v>
      </c>
      <c r="D65" s="142">
        <v>4.88</v>
      </c>
      <c r="E65" s="147" t="s">
        <v>154</v>
      </c>
      <c r="F65" s="51"/>
      <c r="G65" s="30"/>
      <c r="H65" s="30"/>
      <c r="I65" s="19" t="s">
        <v>37</v>
      </c>
      <c r="J65" s="21">
        <f t="shared" si="24"/>
        <v>1</v>
      </c>
      <c r="K65" s="22" t="s">
        <v>43</v>
      </c>
      <c r="L65" s="22" t="s">
        <v>7</v>
      </c>
      <c r="M65" s="117"/>
      <c r="N65" s="119"/>
      <c r="O65" s="119"/>
      <c r="P65" s="120"/>
      <c r="Q65" s="119"/>
      <c r="R65" s="119"/>
      <c r="S65" s="111"/>
      <c r="T65" s="112"/>
      <c r="U65" s="112"/>
      <c r="V65" s="112"/>
      <c r="W65" s="112"/>
      <c r="X65" s="112"/>
      <c r="Y65" s="112"/>
      <c r="Z65" s="112"/>
      <c r="AA65" s="112"/>
      <c r="AB65" s="112"/>
      <c r="AC65" s="112"/>
      <c r="AD65" s="112"/>
      <c r="AE65" s="112"/>
      <c r="AF65" s="112"/>
      <c r="AG65" s="112"/>
      <c r="AH65" s="112"/>
      <c r="AI65" s="112"/>
      <c r="AJ65" s="112"/>
      <c r="AK65" s="112"/>
      <c r="AL65" s="112"/>
      <c r="AM65" s="112"/>
      <c r="AN65" s="112"/>
      <c r="AO65" s="112"/>
      <c r="AP65" s="112"/>
      <c r="AQ65" s="112"/>
      <c r="AR65" s="112"/>
      <c r="AS65" s="112"/>
      <c r="AT65" s="112"/>
      <c r="AU65" s="121"/>
      <c r="AV65" s="112"/>
      <c r="AW65" s="112"/>
      <c r="AX65" s="112"/>
      <c r="AY65" s="112"/>
      <c r="AZ65" s="112"/>
      <c r="BA65" s="125">
        <f t="shared" si="25"/>
        <v>0</v>
      </c>
      <c r="BB65" s="49">
        <f t="shared" si="26"/>
        <v>0</v>
      </c>
      <c r="BC65" s="128" t="str">
        <f t="shared" si="27"/>
        <v>INR Zero Only</v>
      </c>
      <c r="IE65" s="29">
        <v>1.02</v>
      </c>
      <c r="IF65" s="29" t="s">
        <v>38</v>
      </c>
      <c r="IG65" s="29" t="s">
        <v>39</v>
      </c>
      <c r="IH65" s="29">
        <v>213</v>
      </c>
      <c r="II65" s="29" t="s">
        <v>36</v>
      </c>
    </row>
    <row r="66" spans="1:243" s="28" customFormat="1" ht="26.25" customHeight="1">
      <c r="A66" s="63">
        <v>7.5</v>
      </c>
      <c r="B66" s="145" t="s">
        <v>308</v>
      </c>
      <c r="C66" s="64" t="s">
        <v>129</v>
      </c>
      <c r="D66" s="142">
        <v>16.6</v>
      </c>
      <c r="E66" s="147" t="s">
        <v>154</v>
      </c>
      <c r="F66" s="51"/>
      <c r="G66" s="30"/>
      <c r="H66" s="30"/>
      <c r="I66" s="19" t="s">
        <v>37</v>
      </c>
      <c r="J66" s="21">
        <f t="shared" si="24"/>
        <v>1</v>
      </c>
      <c r="K66" s="22" t="s">
        <v>43</v>
      </c>
      <c r="L66" s="22" t="s">
        <v>7</v>
      </c>
      <c r="M66" s="117"/>
      <c r="N66" s="119"/>
      <c r="O66" s="119"/>
      <c r="P66" s="120"/>
      <c r="Q66" s="119"/>
      <c r="R66" s="119"/>
      <c r="S66" s="111"/>
      <c r="T66" s="112"/>
      <c r="U66" s="112"/>
      <c r="V66" s="112"/>
      <c r="W66" s="112"/>
      <c r="X66" s="112"/>
      <c r="Y66" s="112"/>
      <c r="Z66" s="112"/>
      <c r="AA66" s="112"/>
      <c r="AB66" s="112"/>
      <c r="AC66" s="112"/>
      <c r="AD66" s="112"/>
      <c r="AE66" s="112"/>
      <c r="AF66" s="112"/>
      <c r="AG66" s="112"/>
      <c r="AH66" s="112"/>
      <c r="AI66" s="112"/>
      <c r="AJ66" s="112"/>
      <c r="AK66" s="112"/>
      <c r="AL66" s="112"/>
      <c r="AM66" s="112"/>
      <c r="AN66" s="112"/>
      <c r="AO66" s="112"/>
      <c r="AP66" s="112"/>
      <c r="AQ66" s="112"/>
      <c r="AR66" s="112"/>
      <c r="AS66" s="112"/>
      <c r="AT66" s="112"/>
      <c r="AU66" s="121"/>
      <c r="AV66" s="112"/>
      <c r="AW66" s="112"/>
      <c r="AX66" s="112"/>
      <c r="AY66" s="112"/>
      <c r="AZ66" s="112"/>
      <c r="BA66" s="125">
        <f t="shared" si="25"/>
        <v>0</v>
      </c>
      <c r="BB66" s="49">
        <f t="shared" si="26"/>
        <v>0</v>
      </c>
      <c r="BC66" s="128" t="str">
        <f t="shared" si="27"/>
        <v>INR Zero Only</v>
      </c>
      <c r="IE66" s="29">
        <v>1.02</v>
      </c>
      <c r="IF66" s="29" t="s">
        <v>38</v>
      </c>
      <c r="IG66" s="29" t="s">
        <v>39</v>
      </c>
      <c r="IH66" s="29">
        <v>213</v>
      </c>
      <c r="II66" s="29" t="s">
        <v>36</v>
      </c>
    </row>
    <row r="67" spans="1:243" s="28" customFormat="1" ht="26.25" customHeight="1">
      <c r="A67" s="63">
        <v>7.6</v>
      </c>
      <c r="B67" s="145" t="s">
        <v>310</v>
      </c>
      <c r="C67" s="64" t="s">
        <v>131</v>
      </c>
      <c r="D67" s="142">
        <v>48.88</v>
      </c>
      <c r="E67" s="147" t="s">
        <v>150</v>
      </c>
      <c r="F67" s="51"/>
      <c r="G67" s="30"/>
      <c r="H67" s="30"/>
      <c r="I67" s="19" t="s">
        <v>37</v>
      </c>
      <c r="J67" s="21">
        <f>IF(I67="Less(-)",-1,1)</f>
        <v>1</v>
      </c>
      <c r="K67" s="22" t="s">
        <v>43</v>
      </c>
      <c r="L67" s="22" t="s">
        <v>7</v>
      </c>
      <c r="M67" s="117"/>
      <c r="N67" s="119"/>
      <c r="O67" s="119"/>
      <c r="P67" s="120"/>
      <c r="Q67" s="119"/>
      <c r="R67" s="119"/>
      <c r="S67" s="111"/>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21"/>
      <c r="AV67" s="112"/>
      <c r="AW67" s="112"/>
      <c r="AX67" s="112"/>
      <c r="AY67" s="112"/>
      <c r="AZ67" s="112"/>
      <c r="BA67" s="125">
        <f>total_amount_ba($B$2,$D$2,D67,F67,J67,K67,M67)</f>
        <v>0</v>
      </c>
      <c r="BB67" s="49">
        <f>BA67+SUM(N67:AZ67)</f>
        <v>0</v>
      </c>
      <c r="BC67" s="128" t="str">
        <f>SpellNumber(L67,BB67)</f>
        <v>INR Zero Only</v>
      </c>
      <c r="IE67" s="29">
        <v>1.02</v>
      </c>
      <c r="IF67" s="29" t="s">
        <v>38</v>
      </c>
      <c r="IG67" s="29" t="s">
        <v>39</v>
      </c>
      <c r="IH67" s="29">
        <v>213</v>
      </c>
      <c r="II67" s="29" t="s">
        <v>36</v>
      </c>
    </row>
    <row r="68" spans="1:243" s="28" customFormat="1" ht="26.25" customHeight="1">
      <c r="A68" s="63">
        <v>7.7</v>
      </c>
      <c r="B68" s="145" t="s">
        <v>309</v>
      </c>
      <c r="C68" s="64" t="s">
        <v>132</v>
      </c>
      <c r="D68" s="142">
        <v>1336.4</v>
      </c>
      <c r="E68" s="147" t="s">
        <v>94</v>
      </c>
      <c r="F68" s="51"/>
      <c r="G68" s="30"/>
      <c r="H68" s="30"/>
      <c r="I68" s="19" t="s">
        <v>37</v>
      </c>
      <c r="J68" s="21">
        <f t="shared" si="24"/>
        <v>1</v>
      </c>
      <c r="K68" s="22" t="s">
        <v>43</v>
      </c>
      <c r="L68" s="22" t="s">
        <v>7</v>
      </c>
      <c r="M68" s="117"/>
      <c r="N68" s="119"/>
      <c r="O68" s="119"/>
      <c r="P68" s="120"/>
      <c r="Q68" s="119"/>
      <c r="R68" s="119"/>
      <c r="S68" s="111"/>
      <c r="T68" s="112"/>
      <c r="U68" s="112"/>
      <c r="V68" s="112"/>
      <c r="W68" s="112"/>
      <c r="X68" s="112"/>
      <c r="Y68" s="112"/>
      <c r="Z68" s="112"/>
      <c r="AA68" s="112"/>
      <c r="AB68" s="112"/>
      <c r="AC68" s="112"/>
      <c r="AD68" s="112"/>
      <c r="AE68" s="112"/>
      <c r="AF68" s="112"/>
      <c r="AG68" s="112"/>
      <c r="AH68" s="112"/>
      <c r="AI68" s="112"/>
      <c r="AJ68" s="112"/>
      <c r="AK68" s="112"/>
      <c r="AL68" s="112"/>
      <c r="AM68" s="112"/>
      <c r="AN68" s="112"/>
      <c r="AO68" s="112"/>
      <c r="AP68" s="112"/>
      <c r="AQ68" s="112"/>
      <c r="AR68" s="112"/>
      <c r="AS68" s="112"/>
      <c r="AT68" s="112"/>
      <c r="AU68" s="121"/>
      <c r="AV68" s="112"/>
      <c r="AW68" s="112"/>
      <c r="AX68" s="112"/>
      <c r="AY68" s="112"/>
      <c r="AZ68" s="112"/>
      <c r="BA68" s="125">
        <f t="shared" si="25"/>
        <v>0</v>
      </c>
      <c r="BB68" s="49">
        <f t="shared" si="26"/>
        <v>0</v>
      </c>
      <c r="BC68" s="128" t="str">
        <f t="shared" si="27"/>
        <v>INR Zero Only</v>
      </c>
      <c r="IE68" s="29">
        <v>1.02</v>
      </c>
      <c r="IF68" s="29" t="s">
        <v>38</v>
      </c>
      <c r="IG68" s="29" t="s">
        <v>39</v>
      </c>
      <c r="IH68" s="29">
        <v>213</v>
      </c>
      <c r="II68" s="29" t="s">
        <v>36</v>
      </c>
    </row>
    <row r="69" spans="1:243" s="28" customFormat="1" ht="33" customHeight="1">
      <c r="A69" s="92" t="s">
        <v>41</v>
      </c>
      <c r="B69" s="93"/>
      <c r="C69" s="76"/>
      <c r="D69" s="77"/>
      <c r="E69" s="77"/>
      <c r="F69" s="78"/>
      <c r="G69" s="78"/>
      <c r="H69" s="79"/>
      <c r="I69" s="79"/>
      <c r="J69" s="79"/>
      <c r="K69" s="79"/>
      <c r="L69" s="80"/>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126">
        <f>SUM(BA13:BA68)</f>
        <v>0</v>
      </c>
      <c r="BB69" s="53">
        <f>SUM(BB13:BB14)</f>
        <v>0</v>
      </c>
      <c r="BC69" s="128" t="str">
        <f>SpellNumber($E$2,BA69)</f>
        <v>INR Zero Only</v>
      </c>
      <c r="IE69" s="29">
        <v>4</v>
      </c>
      <c r="IF69" s="29" t="s">
        <v>38</v>
      </c>
      <c r="IG69" s="29" t="s">
        <v>40</v>
      </c>
      <c r="IH69" s="29">
        <v>10</v>
      </c>
      <c r="II69" s="29" t="s">
        <v>36</v>
      </c>
    </row>
    <row r="70" spans="1:243" s="37" customFormat="1" ht="39" customHeight="1" hidden="1">
      <c r="A70" s="69" t="s">
        <v>45</v>
      </c>
      <c r="B70" s="70"/>
      <c r="C70" s="65"/>
      <c r="D70" s="61"/>
      <c r="E70" s="66" t="s">
        <v>42</v>
      </c>
      <c r="F70" s="44"/>
      <c r="G70" s="32"/>
      <c r="H70" s="33"/>
      <c r="I70" s="33"/>
      <c r="J70" s="33"/>
      <c r="K70" s="34"/>
      <c r="L70" s="35"/>
      <c r="M70" s="36"/>
      <c r="O70" s="28"/>
      <c r="P70" s="28"/>
      <c r="Q70" s="28"/>
      <c r="R70" s="28"/>
      <c r="S70" s="28"/>
      <c r="BA70" s="42">
        <f>IF(ISBLANK(F70),0,IF(E70="Excess (+)",ROUND(BA69+(BA69*F70),2),IF(E70="Less (-)",ROUND(BA69+(BA69*F70*(-1)),2),0)))</f>
        <v>0</v>
      </c>
      <c r="BB70" s="43">
        <f>ROUND(BA70,0)</f>
        <v>0</v>
      </c>
      <c r="BC70" s="127" t="str">
        <f>SpellNumber(L70,BB70)</f>
        <v> Zero Only</v>
      </c>
      <c r="IE70" s="38"/>
      <c r="IF70" s="38"/>
      <c r="IG70" s="38"/>
      <c r="IH70" s="38"/>
      <c r="II70" s="38"/>
    </row>
    <row r="71" spans="1:243" s="37" customFormat="1" ht="51" customHeight="1">
      <c r="A71" s="68" t="s">
        <v>44</v>
      </c>
      <c r="B71" s="68"/>
      <c r="C71" s="151" t="str">
        <f>BC69</f>
        <v>INR Zero Only</v>
      </c>
      <c r="D71" s="152"/>
      <c r="E71" s="152"/>
      <c r="F71" s="152"/>
      <c r="G71" s="152"/>
      <c r="H71" s="152"/>
      <c r="I71" s="152"/>
      <c r="J71" s="152"/>
      <c r="K71" s="152"/>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O71" s="152"/>
      <c r="AP71" s="152"/>
      <c r="AQ71" s="152"/>
      <c r="AR71" s="152"/>
      <c r="AS71" s="152"/>
      <c r="AT71" s="152"/>
      <c r="AU71" s="152"/>
      <c r="AV71" s="152"/>
      <c r="AW71" s="152"/>
      <c r="AX71" s="152"/>
      <c r="AY71" s="152"/>
      <c r="AZ71" s="152"/>
      <c r="BA71" s="152"/>
      <c r="BB71" s="152"/>
      <c r="BC71" s="153"/>
      <c r="IE71" s="38"/>
      <c r="IF71" s="38"/>
      <c r="IG71" s="38"/>
      <c r="IH71" s="38"/>
      <c r="II71" s="38"/>
    </row>
    <row r="72" spans="3:243" s="14" customFormat="1" ht="15">
      <c r="C72" s="62"/>
      <c r="D72" s="62"/>
      <c r="E72" s="62"/>
      <c r="F72" s="39"/>
      <c r="G72" s="39"/>
      <c r="H72" s="39"/>
      <c r="I72" s="39"/>
      <c r="J72" s="39"/>
      <c r="K72" s="39"/>
      <c r="L72" s="39"/>
      <c r="M72" s="39"/>
      <c r="O72" s="39"/>
      <c r="BA72" s="39"/>
      <c r="BC72" s="129"/>
      <c r="IE72" s="15"/>
      <c r="IF72" s="15"/>
      <c r="IG72" s="15"/>
      <c r="IH72" s="15"/>
      <c r="II72" s="15"/>
    </row>
  </sheetData>
  <sheetProtection password="CE28" sheet="1" selectLockedCells="1"/>
  <mergeCells count="8">
    <mergeCell ref="A9:BC9"/>
    <mergeCell ref="C71:BC71"/>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Percentage Rate" errorTitle="Invalid Entry" error="Please Choose the Percentage Option then Enter the Percentage Rate" sqref="F70">
      <formula1>IF(E70&lt;&gt;"Select",0,-1)</formula1>
      <formula2>IF(E70&lt;&gt;"Select",99.99,-1)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70">
      <formula1>0</formula1>
      <formula2>IF(E70&lt;&gt;"Select",99.9,0)</formula2>
    </dataValidation>
    <dataValidation type="list" showInputMessage="1" showErrorMessage="1" promptTitle="Less or Excess" prompt="Please select either LESS  ( - )  or  EXCESS  ( + )" errorTitle="Please enter valid values only" error="Please select either LESS ( - ) or  EXCESS  ( + )" sqref="E70">
      <formula1>IF(ISBLANK(F70),$A$3:$C$3,$B$3:$C$3)</formula1>
    </dataValidation>
    <dataValidation type="list" showInputMessage="1" showErrorMessage="1" promptTitle="Option C1 or D1" prompt="Please select the Option C1 or Option D1" errorTitle="Please enter valid values only" error="Please select the Option C1 or Option D1" sqref="D70">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0">
      <formula1>0</formula1>
      <formula2>99.9</formula2>
    </dataValidation>
    <dataValidation type="decimal" allowBlank="1" showInputMessage="1" showErrorMessage="1" promptTitle="Rate Entry" prompt="Please enter VAT charges in Rupees for this item. " errorTitle="Invaid Entry" error="Only Numeric Values are allowed. " sqref="M14:M20 M30:M36 M38:M44 M46:M52 M22:M28 M54:M60 M62:M68">
      <formula1>0</formula1>
      <formula2>999999999999999</formula2>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L62 L63 L64 L65 L66 L67 L13 L14 L15 L16 L17 L18 L19 L20 L21 L22 L23 L24 L25 L26 L27 L28 L29 L30 L31 L32 L33 L34 L35 L36 L37 L38 L39 L40 L41 L42 L43 L44 L45 L46 L47 L48 L49 L50 L51 L52 L53 L54 L55 L56 L57 L58 L59 L60 L61 L68">
      <formula1>"INR"</formula1>
    </dataValidation>
    <dataValidation type="decimal" allowBlank="1" showInputMessage="1" showErrorMessage="1" promptTitle="Quantity" prompt="Please enter the Quantity for this item. " errorTitle="Invalid Entry" error="Only Numeric Values are allowed. " sqref="D13:D68 F13:F68">
      <formula1>0</formula1>
      <formula2>999999999999999</formula2>
    </dataValidation>
    <dataValidation allowBlank="1" showInputMessage="1" showErrorMessage="1" promptTitle="Units" prompt="Please enter Units in text" sqref="E13:E68"/>
    <dataValidation type="decimal" allowBlank="1" showInputMessage="1" showErrorMessage="1" promptTitle="Rate Entry" prompt="Please enter the Inspection Charges in Rupees for this item. " errorTitle="Invaid Entry" error="Only Numeric Values are allowed. " sqref="Q13:Q6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6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68">
      <formula1>0</formula1>
      <formula2>999999999999999</formula2>
    </dataValidation>
    <dataValidation allowBlank="1" showInputMessage="1" showErrorMessage="1" promptTitle="Itemcode/Make" prompt="Please enter text" sqref="C13:C68"/>
    <dataValidation type="decimal" allowBlank="1" showInputMessage="1" showErrorMessage="1" errorTitle="Invalid Entry" error="Only Numeric Values are allowed. " sqref="A13:A68">
      <formula1>0</formula1>
      <formula2>999999999999999</formula2>
    </dataValidation>
    <dataValidation type="list" showInputMessage="1" showErrorMessage="1" sqref="I13:I68">
      <formula1>"Excess(+), Less(-)"</formula1>
    </dataValidation>
    <dataValidation allowBlank="1" showInputMessage="1" showErrorMessage="1" promptTitle="Addition / Deduction" prompt="Please Choose the correct One" sqref="J13:J68"/>
    <dataValidation type="list" allowBlank="1" showInputMessage="1" showErrorMessage="1" sqref="K13:K68">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3:H68">
      <formula1>0</formula1>
      <formula2>999999999999999</formula2>
    </dataValidation>
  </dataValidations>
  <printOptions/>
  <pageMargins left="0.55" right="0.33" top="0.61" bottom="0.51" header="0.3" footer="0.3"/>
  <pageSetup fitToHeight="0" fitToWidth="1" horizontalDpi="600" verticalDpi="600" orientation="landscape" paperSize="9" scale="67" r:id="rId2"/>
  <drawing r:id="rId1"/>
</worksheet>
</file>

<file path=xl/worksheets/sheet5.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60" t="s">
        <v>2</v>
      </c>
      <c r="F6" s="160"/>
      <c r="G6" s="160"/>
      <c r="H6" s="160"/>
      <c r="I6" s="160"/>
      <c r="J6" s="160"/>
      <c r="K6" s="160"/>
    </row>
    <row r="7" spans="5:11" ht="15">
      <c r="E7" s="160"/>
      <c r="F7" s="160"/>
      <c r="G7" s="160"/>
      <c r="H7" s="160"/>
      <c r="I7" s="160"/>
      <c r="J7" s="160"/>
      <c r="K7" s="160"/>
    </row>
    <row r="8" spans="5:11" ht="15">
      <c r="E8" s="160"/>
      <c r="F8" s="160"/>
      <c r="G8" s="160"/>
      <c r="H8" s="160"/>
      <c r="I8" s="160"/>
      <c r="J8" s="160"/>
      <c r="K8" s="160"/>
    </row>
    <row r="9" spans="5:11" ht="15">
      <c r="E9" s="160"/>
      <c r="F9" s="160"/>
      <c r="G9" s="160"/>
      <c r="H9" s="160"/>
      <c r="I9" s="160"/>
      <c r="J9" s="160"/>
      <c r="K9" s="160"/>
    </row>
    <row r="10" spans="5:11" ht="15">
      <c r="E10" s="160"/>
      <c r="F10" s="160"/>
      <c r="G10" s="160"/>
      <c r="H10" s="160"/>
      <c r="I10" s="160"/>
      <c r="J10" s="160"/>
      <c r="K10" s="160"/>
    </row>
    <row r="11" spans="5:11" ht="15">
      <c r="E11" s="160"/>
      <c r="F11" s="160"/>
      <c r="G11" s="160"/>
      <c r="H11" s="160"/>
      <c r="I11" s="160"/>
      <c r="J11" s="160"/>
      <c r="K11" s="160"/>
    </row>
    <row r="12" spans="5:11" ht="15">
      <c r="E12" s="160"/>
      <c r="F12" s="160"/>
      <c r="G12" s="160"/>
      <c r="H12" s="160"/>
      <c r="I12" s="160"/>
      <c r="J12" s="160"/>
      <c r="K12" s="160"/>
    </row>
    <row r="13" spans="5:11" ht="15">
      <c r="E13" s="160"/>
      <c r="F13" s="160"/>
      <c r="G13" s="160"/>
      <c r="H13" s="160"/>
      <c r="I13" s="160"/>
      <c r="J13" s="160"/>
      <c r="K13" s="160"/>
    </row>
    <row r="14" spans="5:11" ht="15">
      <c r="E14" s="160"/>
      <c r="F14" s="160"/>
      <c r="G14" s="160"/>
      <c r="H14" s="160"/>
      <c r="I14" s="160"/>
      <c r="J14" s="160"/>
      <c r="K14" s="16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Staff</cp:lastModifiedBy>
  <cp:lastPrinted>2022-11-14T05:30:02Z</cp:lastPrinted>
  <dcterms:created xsi:type="dcterms:W3CDTF">2009-01-30T06:42:42Z</dcterms:created>
  <dcterms:modified xsi:type="dcterms:W3CDTF">2022-11-28T09:58:12Z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