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46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<sst xmlns="http://schemas.openxmlformats.org/spreadsheetml/2006/main" count="170" uniqueCount="63">
  <si>
    <t>Sl.
No.</t>
  </si>
  <si>
    <t>Item Code / Make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</si>
  <si>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</si>
  <si>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</si>
  <si>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</si>
  <si>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</si>
  <si>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</si>
  <si>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</si>
  <si>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</si>
  <si>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</si>
  <si>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</si>
  <si>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</si>
  <si>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</si>
  <si>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</si>
  <si>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</si>
  <si>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</si>
  <si>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</si>
  <si>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</si>
  <si>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</si>
  <si>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</si>
  <si>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</si>
  <si>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</si>
  <si>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</si>
  <si>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</si>
  <si>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</si>
  <si>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</si>
  <si>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</si>
  <si>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</si>
  <si>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</si>
  <si>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</si>
  <si>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</si>
  <si>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</si>
  <si>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</si>
  <si>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</si>
  <si>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</si>
  <si>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</si>
  <si>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</si>
  <si>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</si>
  <si>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</si>
  <si>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</si>
  <si>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</si>
  <si>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</si>
  <si>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</si>
  <si>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</si>
  <si>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</si>
  <si>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Freight and Insurance Charges ( incl Unloading &amp; Stacking)</t>
  </si>
  <si>
    <t>Contract No:  Nil</t>
  </si>
  <si>
    <r>
      <rPr>
        <b/>
        <sz val="11"/>
        <color indexed="30"/>
        <rFont val="Arial"/>
        <family val="2"/>
      </rPr>
      <t>Unit ExWorks</t>
    </r>
    <r>
      <rPr>
        <b/>
        <sz val="11"/>
        <color indexed="56"/>
        <rFont val="Arial"/>
        <family val="2"/>
      </rPr>
      <t xml:space="preserve">
(exclusive of taxes)</t>
    </r>
    <r>
      <rPr>
        <b/>
        <sz val="11"/>
        <color indexed="30"/>
        <rFont val="Arial"/>
        <family val="2"/>
      </rPr>
      <t xml:space="preserve">
</t>
    </r>
    <r>
      <rPr>
        <b/>
        <sz val="11"/>
        <rFont val="Arial"/>
        <family val="2"/>
      </rPr>
      <t xml:space="preserve">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</si>
  <si>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rPr>
        <b/>
        <sz val="11"/>
        <color indexed="30"/>
        <rFont val="Arial"/>
        <family val="2"/>
      </rPr>
      <t>TOTAL AMOUNT</t>
    </r>
    <r>
      <rPr>
        <b/>
        <sz val="11"/>
        <color indexed="18"/>
        <rFont val="Arial"/>
        <family val="2"/>
      </rPr>
      <t xml:space="preserve">  (Without Taxes)
in
</t>
    </r>
    <r>
      <rPr>
        <b/>
        <sz val="11"/>
        <color indexed="10"/>
        <rFont val="Arial"/>
        <family val="2"/>
      </rPr>
      <t>Rs.      P</t>
    </r>
  </si>
  <si>
    <t>Set</t>
  </si>
  <si>
    <t>Tender Inviting Authority: CGM PP&amp;D AEGCL</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</si>
  <si>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</si>
  <si>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Supply, installation, configuration and successful implementation of Active Directory services to provide centralized domain control functionality for AEGCL along with all associated accessories and post installation support for 3 years at AEGCL.</t>
  </si>
  <si>
    <t>Hardware Server with MS Windows Server 2022 - Datacentre Edition - 24 Core Lic- no</t>
  </si>
  <si>
    <t>Microsoft Windows Server Device CAL License - no.</t>
  </si>
  <si>
    <t>42 U Floor Mount Server Rack for Head Office - no.</t>
  </si>
  <si>
    <t>27 U Floor Mount Server Rack for Branch- no.</t>
  </si>
  <si>
    <t>5 KVA Online UPS with 60 min. battery backup - - 3 years Warranty on both UPS and Battery - no</t>
  </si>
  <si>
    <t>60 Min. Battery Backup Bank for 5 KVA UPS - set</t>
  </si>
  <si>
    <t>3 KVA Online UPS with 30 min. battery backup - - 3 years Warranty on both UPS and Battery - no</t>
  </si>
  <si>
    <t>60 Min. Battery Backup Bank for 3 KVA UPS - set</t>
  </si>
  <si>
    <t>GST@18%</t>
  </si>
  <si>
    <t>Installation And Commissioning Charge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</si>
</sst>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4009]dd\ mmmm\ yyyy"/>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11"/>
      <color indexed="30"/>
      <name val="Arial"/>
      <family val="2"/>
    </font>
    <font>
      <b/>
      <sz val="11"/>
      <color indexed="18"/>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sz val="11"/>
      <color indexed="23"/>
      <name val="Calibri"/>
      <family val="2"/>
    </font>
    <font>
      <b/>
      <sz val="14"/>
      <color indexed="17"/>
      <name val="Arial"/>
      <family val="2"/>
    </font>
    <font>
      <b/>
      <sz val="11"/>
      <color indexed="16"/>
      <name val="Arial"/>
      <family val="2"/>
    </font>
    <font>
      <b/>
      <sz val="12"/>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1"/>
      <color rgb="FF800000"/>
      <name val="Arial"/>
      <family val="2"/>
    </font>
    <font>
      <b/>
      <sz val="12"/>
      <color rgb="FF800000"/>
      <name val="Arial"/>
      <family val="2"/>
    </font>
    <font>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top style="thin"/>
      <bottom style="thin"/>
    </border>
    <border>
      <left>
        <color indexed="63"/>
      </left>
      <right>
        <color indexed="63"/>
      </right>
      <top>
        <color indexed="63"/>
      </top>
      <bottom style="thin"/>
    </border>
    <border>
      <left style="thin"/>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8" fontId="3" fillId="0" borderId="0" xfId="57" applyNumberFormat="1" applyFont="1" applyFill="1" applyAlignment="1">
      <alignment vertical="top"/>
      <protection/>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8" fontId="66" fillId="0" borderId="14" xfId="58" applyNumberFormat="1" applyFont="1" applyFill="1" applyBorder="1" applyAlignment="1">
      <alignment horizontal="right" vertical="top"/>
      <protection/>
    </xf>
    <xf numFmtId="178" fontId="6" fillId="0" borderId="15" xfId="58"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2" fontId="2" fillId="0" borderId="13"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center"/>
      <protection/>
    </xf>
    <xf numFmtId="0" fontId="2" fillId="0" borderId="11"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0" fillId="0" borderId="0" xfId="57" applyNumberFormat="1" applyFill="1" applyAlignment="1">
      <alignment horizontal="center" vertical="center"/>
      <protection/>
    </xf>
    <xf numFmtId="0" fontId="3" fillId="0" borderId="12" xfId="58" applyNumberFormat="1" applyFont="1" applyFill="1" applyBorder="1" applyAlignment="1">
      <alignment horizontal="center" vertical="center"/>
      <protection/>
    </xf>
    <xf numFmtId="0" fontId="64" fillId="0" borderId="12" xfId="57" applyNumberFormat="1" applyFont="1" applyFill="1" applyBorder="1" applyAlignment="1" applyProtection="1">
      <alignment horizontal="center" vertical="center"/>
      <protection/>
    </xf>
    <xf numFmtId="0" fontId="68" fillId="33" borderId="11"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left" vertical="center"/>
      <protection/>
    </xf>
    <xf numFmtId="0" fontId="2" fillId="0" borderId="10" xfId="58" applyNumberFormat="1" applyFont="1" applyFill="1" applyBorder="1" applyAlignment="1">
      <alignment horizontal="left" vertical="center"/>
      <protection/>
    </xf>
    <xf numFmtId="0" fontId="2" fillId="0" borderId="17" xfId="58" applyNumberFormat="1" applyFont="1" applyFill="1" applyBorder="1" applyAlignment="1">
      <alignment horizontal="left" vertical="center"/>
      <protection/>
    </xf>
    <xf numFmtId="0" fontId="3" fillId="0" borderId="0" xfId="58" applyNumberFormat="1" applyFont="1" applyFill="1" applyBorder="1" applyAlignment="1">
      <alignment horizontal="center" vertical="center"/>
      <protection/>
    </xf>
    <xf numFmtId="0" fontId="3" fillId="0" borderId="0"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 fontId="61" fillId="0" borderId="0" xfId="59" applyNumberFormat="1" applyFont="1" applyFill="1" applyBorder="1" applyAlignment="1" applyProtection="1">
      <alignment horizontal="center" vertical="center"/>
      <protection/>
    </xf>
    <xf numFmtId="1" fontId="3" fillId="0" borderId="0" xfId="57" applyNumberFormat="1" applyFont="1" applyFill="1" applyBorder="1" applyAlignment="1">
      <alignment horizontal="center" vertical="center"/>
      <protection/>
    </xf>
    <xf numFmtId="1" fontId="2" fillId="0" borderId="11" xfId="57" applyNumberFormat="1" applyFont="1" applyFill="1" applyBorder="1" applyAlignment="1">
      <alignment horizontal="center" vertical="center" wrapText="1"/>
      <protection/>
    </xf>
    <xf numFmtId="1" fontId="2" fillId="0" borderId="13" xfId="57" applyNumberFormat="1" applyFont="1" applyFill="1" applyBorder="1" applyAlignment="1">
      <alignment horizontal="center" vertical="center" wrapText="1"/>
      <protection/>
    </xf>
    <xf numFmtId="1" fontId="3" fillId="0" borderId="0" xfId="58" applyNumberFormat="1" applyFont="1" applyFill="1" applyBorder="1" applyAlignment="1">
      <alignment horizontal="center" vertical="center"/>
      <protection/>
    </xf>
    <xf numFmtId="1" fontId="14" fillId="0" borderId="11" xfId="58" applyNumberFormat="1" applyFont="1" applyFill="1" applyBorder="1" applyAlignment="1" applyProtection="1">
      <alignment horizontal="center" vertical="center" wrapText="1"/>
      <protection locked="0"/>
    </xf>
    <xf numFmtId="1" fontId="0" fillId="0" borderId="0" xfId="57" applyNumberFormat="1" applyFill="1" applyAlignment="1">
      <alignment horizontal="center" vertical="center"/>
      <protection/>
    </xf>
    <xf numFmtId="2" fontId="3" fillId="0" borderId="13" xfId="59" applyNumberFormat="1" applyFont="1" applyFill="1" applyBorder="1" applyAlignment="1">
      <alignment horizontal="center" vertical="center"/>
      <protection/>
    </xf>
    <xf numFmtId="0" fontId="69" fillId="0" borderId="13" xfId="59"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3" fillId="0" borderId="13" xfId="57" applyFont="1" applyFill="1" applyBorder="1" applyAlignment="1">
      <alignment horizontal="center" vertical="center"/>
      <protection/>
    </xf>
    <xf numFmtId="0" fontId="2" fillId="0" borderId="19" xfId="58" applyNumberFormat="1" applyFont="1" applyFill="1" applyBorder="1" applyAlignment="1">
      <alignment horizontal="left" vertical="center"/>
      <protection/>
    </xf>
    <xf numFmtId="2" fontId="3" fillId="0" borderId="10" xfId="59" applyNumberFormat="1" applyFont="1" applyFill="1" applyBorder="1" applyAlignment="1">
      <alignment horizontal="center" vertical="center"/>
      <protection/>
    </xf>
    <xf numFmtId="0" fontId="69" fillId="0" borderId="20" xfId="59" applyNumberFormat="1" applyFont="1" applyFill="1" applyBorder="1" applyAlignment="1">
      <alignment horizontal="center" vertical="center" wrapText="1"/>
      <protection/>
    </xf>
    <xf numFmtId="0" fontId="69" fillId="0" borderId="13" xfId="0" applyFont="1" applyFill="1" applyBorder="1" applyAlignment="1">
      <alignment vertical="center" wrapText="1"/>
    </xf>
    <xf numFmtId="0" fontId="3" fillId="0" borderId="13" xfId="58" applyFont="1" applyFill="1" applyBorder="1" applyAlignment="1">
      <alignment vertical="center" wrapText="1"/>
      <protection/>
    </xf>
    <xf numFmtId="0" fontId="7" fillId="0" borderId="11" xfId="53" applyNumberFormat="1" applyFill="1" applyBorder="1" applyAlignment="1" applyProtection="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center" wrapText="1"/>
      <protection/>
    </xf>
    <xf numFmtId="0" fontId="6" fillId="0" borderId="17" xfId="58" applyNumberFormat="1" applyFont="1" applyFill="1" applyBorder="1" applyAlignment="1">
      <alignment horizontal="center" vertical="center" wrapText="1"/>
      <protection/>
    </xf>
    <xf numFmtId="0" fontId="6" fillId="0" borderId="20" xfId="58" applyNumberFormat="1" applyFont="1" applyFill="1" applyBorder="1" applyAlignment="1">
      <alignment horizontal="center" vertical="center"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8"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7"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2095500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v\Documents\AEGCL\IIIT%20Bay\IIITBAY-%20Tender%20Doc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ST@1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25"/>
  <sheetViews>
    <sheetView showGridLines="0" zoomScale="65" zoomScaleNormal="65" zoomScalePageLayoutView="0" workbookViewId="0" topLeftCell="A1">
      <selection activeCell="M21" sqref="M21"/>
    </sheetView>
  </sheetViews>
  <sheetFormatPr defaultColWidth="9.140625" defaultRowHeight="15"/>
  <cols>
    <col min="1" max="1" width="15.140625" style="35" customWidth="1"/>
    <col min="2" max="2" width="75.140625" style="35" customWidth="1"/>
    <col min="3" max="3" width="21.140625" style="54" customWidth="1"/>
    <col min="4" max="4" width="12.28125" style="71" customWidth="1"/>
    <col min="5" max="5" width="16.00390625" style="54" customWidth="1"/>
    <col min="6" max="6" width="14.421875" style="35" hidden="1" customWidth="1"/>
    <col min="7" max="7" width="8.421875" style="35" hidden="1" customWidth="1"/>
    <col min="8" max="8" width="6.28125" style="35" hidden="1" customWidth="1"/>
    <col min="9" max="9" width="13.7109375" style="35" hidden="1" customWidth="1"/>
    <col min="10" max="10" width="10.28125" style="35" hidden="1" customWidth="1"/>
    <col min="11" max="11" width="11.421875" style="35" hidden="1" customWidth="1"/>
    <col min="12" max="12" width="15.421875" style="35" hidden="1" customWidth="1"/>
    <col min="13" max="13" width="21.8515625" style="35" customWidth="1"/>
    <col min="14" max="14" width="15.28125" style="36" hidden="1" customWidth="1"/>
    <col min="15" max="15" width="14.28125" style="35" hidden="1" customWidth="1"/>
    <col min="16" max="16" width="17.28125" style="35" hidden="1" customWidth="1"/>
    <col min="17" max="17" width="18.421875" style="35" hidden="1" customWidth="1"/>
    <col min="18" max="18" width="17.421875" style="35" hidden="1" customWidth="1"/>
    <col min="19" max="19" width="14.7109375" style="35" hidden="1" customWidth="1"/>
    <col min="20" max="20" width="14.8515625" style="35" hidden="1" customWidth="1"/>
    <col min="21" max="21" width="16.421875" style="35" hidden="1" customWidth="1"/>
    <col min="22" max="22" width="13.00390625" style="35" hidden="1" customWidth="1"/>
    <col min="23" max="50" width="9.140625" style="35" hidden="1" customWidth="1"/>
    <col min="51" max="51" width="20.7109375" style="35" hidden="1" customWidth="1"/>
    <col min="52" max="52" width="20.28125" style="35" hidden="1" customWidth="1"/>
    <col min="53" max="53" width="20.28125" style="35" customWidth="1"/>
    <col min="54" max="54" width="25.28125" style="35" customWidth="1"/>
    <col min="55" max="55" width="43.57421875" style="35" customWidth="1"/>
    <col min="56" max="238" width="9.140625" style="35" customWidth="1"/>
    <col min="239" max="243" width="9.140625" style="37" customWidth="1"/>
    <col min="244" max="16384" width="9.140625" style="35" customWidth="1"/>
  </cols>
  <sheetData>
    <row r="1" spans="1:243" s="1" customFormat="1" ht="25.5" customHeight="1">
      <c r="A1" s="88" t="str">
        <f>B2&amp;" BoQ"</f>
        <v>Item Rate BoQ</v>
      </c>
      <c r="B1" s="88"/>
      <c r="C1" s="88"/>
      <c r="D1" s="88"/>
      <c r="E1" s="88"/>
      <c r="F1" s="88"/>
      <c r="G1" s="88"/>
      <c r="H1" s="88"/>
      <c r="I1" s="88"/>
      <c r="J1" s="88"/>
      <c r="K1" s="88"/>
      <c r="L1" s="88"/>
      <c r="O1" s="2"/>
      <c r="P1" s="2"/>
      <c r="Q1" s="3"/>
      <c r="IE1" s="3"/>
      <c r="IF1" s="3"/>
      <c r="IG1" s="3"/>
      <c r="IH1" s="3"/>
      <c r="II1" s="3"/>
    </row>
    <row r="2" spans="1:17" s="1" customFormat="1" ht="25.5" customHeight="1" hidden="1">
      <c r="A2" s="4" t="s">
        <v>3</v>
      </c>
      <c r="B2" s="4" t="s">
        <v>4</v>
      </c>
      <c r="C2" s="41" t="s">
        <v>5</v>
      </c>
      <c r="D2" s="65" t="s">
        <v>6</v>
      </c>
      <c r="E2" s="4" t="s">
        <v>7</v>
      </c>
      <c r="J2" s="5"/>
      <c r="K2" s="5"/>
      <c r="L2" s="5"/>
      <c r="O2" s="2"/>
      <c r="P2" s="2"/>
      <c r="Q2" s="3"/>
    </row>
    <row r="3" spans="1:243" s="1" customFormat="1" ht="30" customHeight="1" hidden="1">
      <c r="A3" s="1" t="s">
        <v>8</v>
      </c>
      <c r="C3" s="51" t="s">
        <v>9</v>
      </c>
      <c r="D3" s="66"/>
      <c r="E3" s="51"/>
      <c r="IE3" s="3"/>
      <c r="IF3" s="3"/>
      <c r="IG3" s="3"/>
      <c r="IH3" s="3"/>
      <c r="II3" s="3"/>
    </row>
    <row r="4" spans="1:243" s="6" customFormat="1" ht="30.75" customHeight="1">
      <c r="A4" s="89" t="s">
        <v>50</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7"/>
      <c r="IF4" s="7"/>
      <c r="IG4" s="7"/>
      <c r="IH4" s="7"/>
      <c r="II4" s="7"/>
    </row>
    <row r="5" spans="1:243" s="6" customFormat="1" ht="30.75"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7"/>
      <c r="IF5" s="7"/>
      <c r="IG5" s="7"/>
      <c r="IH5" s="7"/>
      <c r="II5" s="7"/>
    </row>
    <row r="6" spans="1:243" s="6" customFormat="1" ht="30.75" customHeight="1">
      <c r="A6" s="89" t="s">
        <v>46</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7"/>
      <c r="IF6" s="7"/>
      <c r="IG6" s="7"/>
      <c r="IH6" s="7"/>
      <c r="II6" s="7"/>
    </row>
    <row r="7" spans="1:243" s="6" customFormat="1" ht="29.25" customHeight="1" hidden="1">
      <c r="A7" s="90" t="s">
        <v>10</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7"/>
      <c r="IF7" s="7"/>
      <c r="IG7" s="7"/>
      <c r="IH7" s="7"/>
      <c r="II7" s="7"/>
    </row>
    <row r="8" spans="1:243" s="9" customFormat="1" ht="65.25" customHeight="1">
      <c r="A8" s="8" t="s">
        <v>43</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10"/>
      <c r="IF8" s="10"/>
      <c r="IG8" s="10"/>
      <c r="IH8" s="10"/>
      <c r="II8" s="10"/>
    </row>
    <row r="9" spans="1:243" s="11" customFormat="1" ht="61.5" customHeight="1">
      <c r="A9" s="82" t="s">
        <v>51</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2"/>
      <c r="IF9" s="12"/>
      <c r="IG9" s="12"/>
      <c r="IH9" s="12"/>
      <c r="II9" s="12"/>
    </row>
    <row r="10" spans="1:243" s="11" customFormat="1" ht="26.25" customHeight="1">
      <c r="A10" s="52" t="s">
        <v>11</v>
      </c>
      <c r="B10" s="52" t="s">
        <v>12</v>
      </c>
      <c r="C10" s="52" t="s">
        <v>12</v>
      </c>
      <c r="D10" s="67" t="s">
        <v>11</v>
      </c>
      <c r="E10" s="52" t="s">
        <v>12</v>
      </c>
      <c r="F10" s="52" t="s">
        <v>13</v>
      </c>
      <c r="G10" s="52" t="s">
        <v>13</v>
      </c>
      <c r="H10" s="52" t="s">
        <v>14</v>
      </c>
      <c r="I10" s="52" t="s">
        <v>12</v>
      </c>
      <c r="J10" s="52" t="s">
        <v>11</v>
      </c>
      <c r="K10" s="52" t="s">
        <v>15</v>
      </c>
      <c r="L10" s="52" t="s">
        <v>12</v>
      </c>
      <c r="M10" s="52" t="s">
        <v>11</v>
      </c>
      <c r="N10" s="52" t="s">
        <v>13</v>
      </c>
      <c r="O10" s="52" t="s">
        <v>13</v>
      </c>
      <c r="P10" s="52" t="s">
        <v>13</v>
      </c>
      <c r="Q10" s="52" t="s">
        <v>13</v>
      </c>
      <c r="R10" s="52" t="s">
        <v>14</v>
      </c>
      <c r="S10" s="52" t="s">
        <v>14</v>
      </c>
      <c r="T10" s="52" t="s">
        <v>13</v>
      </c>
      <c r="U10" s="52" t="s">
        <v>13</v>
      </c>
      <c r="V10" s="52" t="s">
        <v>13</v>
      </c>
      <c r="W10" s="52" t="s">
        <v>13</v>
      </c>
      <c r="X10" s="52" t="s">
        <v>14</v>
      </c>
      <c r="Y10" s="52" t="s">
        <v>14</v>
      </c>
      <c r="Z10" s="52" t="s">
        <v>13</v>
      </c>
      <c r="AA10" s="52" t="s">
        <v>13</v>
      </c>
      <c r="AB10" s="52" t="s">
        <v>13</v>
      </c>
      <c r="AC10" s="52" t="s">
        <v>13</v>
      </c>
      <c r="AD10" s="52" t="s">
        <v>14</v>
      </c>
      <c r="AE10" s="52" t="s">
        <v>14</v>
      </c>
      <c r="AF10" s="52" t="s">
        <v>13</v>
      </c>
      <c r="AG10" s="52" t="s">
        <v>13</v>
      </c>
      <c r="AH10" s="52" t="s">
        <v>13</v>
      </c>
      <c r="AI10" s="52" t="s">
        <v>13</v>
      </c>
      <c r="AJ10" s="52" t="s">
        <v>14</v>
      </c>
      <c r="AK10" s="52" t="s">
        <v>14</v>
      </c>
      <c r="AL10" s="52" t="s">
        <v>13</v>
      </c>
      <c r="AM10" s="52" t="s">
        <v>13</v>
      </c>
      <c r="AN10" s="52" t="s">
        <v>13</v>
      </c>
      <c r="AO10" s="52" t="s">
        <v>13</v>
      </c>
      <c r="AP10" s="52" t="s">
        <v>14</v>
      </c>
      <c r="AQ10" s="52" t="s">
        <v>14</v>
      </c>
      <c r="AR10" s="52" t="s">
        <v>13</v>
      </c>
      <c r="AS10" s="52" t="s">
        <v>13</v>
      </c>
      <c r="AT10" s="52" t="s">
        <v>11</v>
      </c>
      <c r="AU10" s="52" t="s">
        <v>11</v>
      </c>
      <c r="AV10" s="52" t="s">
        <v>14</v>
      </c>
      <c r="AW10" s="52" t="s">
        <v>14</v>
      </c>
      <c r="AX10" s="52" t="s">
        <v>11</v>
      </c>
      <c r="AY10" s="52" t="s">
        <v>11</v>
      </c>
      <c r="AZ10" s="52" t="s">
        <v>16</v>
      </c>
      <c r="BA10" s="52" t="s">
        <v>11</v>
      </c>
      <c r="BB10" s="52" t="s">
        <v>11</v>
      </c>
      <c r="BC10" s="52" t="s">
        <v>12</v>
      </c>
      <c r="IE10" s="12"/>
      <c r="IF10" s="12"/>
      <c r="IG10" s="12"/>
      <c r="IH10" s="12"/>
      <c r="II10" s="12"/>
    </row>
    <row r="11" spans="1:243" s="14" customFormat="1" ht="94.5" customHeight="1">
      <c r="A11" s="13" t="s">
        <v>0</v>
      </c>
      <c r="B11" s="13" t="s">
        <v>17</v>
      </c>
      <c r="C11" s="52" t="s">
        <v>1</v>
      </c>
      <c r="D11" s="67" t="s">
        <v>18</v>
      </c>
      <c r="E11" s="52" t="s">
        <v>19</v>
      </c>
      <c r="F11" s="13" t="s">
        <v>44</v>
      </c>
      <c r="G11" s="13"/>
      <c r="H11" s="13"/>
      <c r="I11" s="13" t="s">
        <v>20</v>
      </c>
      <c r="J11" s="13" t="s">
        <v>21</v>
      </c>
      <c r="K11" s="13" t="s">
        <v>22</v>
      </c>
      <c r="L11" s="13" t="s">
        <v>23</v>
      </c>
      <c r="M11" s="16" t="s">
        <v>47</v>
      </c>
      <c r="N11" s="13" t="s">
        <v>24</v>
      </c>
      <c r="O11" s="13" t="s">
        <v>25</v>
      </c>
      <c r="P11" s="13" t="s">
        <v>45</v>
      </c>
      <c r="Q11" s="13" t="s">
        <v>26</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81" t="s">
        <v>61</v>
      </c>
      <c r="AZ11" s="13"/>
      <c r="BA11" s="50" t="s">
        <v>48</v>
      </c>
      <c r="BB11" s="17" t="s">
        <v>30</v>
      </c>
      <c r="BC11" s="50" t="s">
        <v>31</v>
      </c>
      <c r="IE11" s="15"/>
      <c r="IF11" s="15"/>
      <c r="IG11" s="15"/>
      <c r="IH11" s="15"/>
      <c r="II11" s="15"/>
    </row>
    <row r="12" spans="1:243" s="14" customFormat="1" ht="15">
      <c r="A12" s="18">
        <v>1</v>
      </c>
      <c r="B12" s="18">
        <v>2</v>
      </c>
      <c r="C12" s="53">
        <v>3</v>
      </c>
      <c r="D12" s="68">
        <v>4</v>
      </c>
      <c r="E12" s="53">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4" customFormat="1" ht="49.5" customHeight="1">
      <c r="A13" s="72">
        <v>1</v>
      </c>
      <c r="B13" s="80" t="s">
        <v>53</v>
      </c>
      <c r="C13" s="73">
        <v>1</v>
      </c>
      <c r="D13" s="74">
        <v>3</v>
      </c>
      <c r="E13" s="75" t="s">
        <v>33</v>
      </c>
      <c r="F13" s="47"/>
      <c r="G13" s="26"/>
      <c r="H13" s="20"/>
      <c r="I13" s="19" t="s">
        <v>34</v>
      </c>
      <c r="J13" s="21">
        <f aca="true" t="shared" si="0" ref="J13:J18">IF(I13="Less(-)",-1,1)</f>
        <v>1</v>
      </c>
      <c r="K13" s="22" t="s">
        <v>40</v>
      </c>
      <c r="L13" s="22" t="s">
        <v>7</v>
      </c>
      <c r="M13" s="48"/>
      <c r="N13" s="42"/>
      <c r="O13" s="42"/>
      <c r="P13" s="46"/>
      <c r="Q13" s="42"/>
      <c r="R13" s="42"/>
      <c r="S13" s="43"/>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f>M13*0.18</f>
        <v>0</v>
      </c>
      <c r="AZ13" s="44"/>
      <c r="BA13" s="45">
        <f aca="true" t="shared" si="1" ref="BA13:BA18">total_amount_ba($B$2,$D$2,D13,F13,J13,K13,M13)</f>
        <v>0</v>
      </c>
      <c r="BB13" s="45">
        <f>BA13+(BA13*0.18)</f>
        <v>0</v>
      </c>
      <c r="BC13" s="23" t="str">
        <f aca="true" t="shared" si="2" ref="BC13:BC18">SpellNumber(L13,BB13)</f>
        <v>INR Zero Only</v>
      </c>
      <c r="IE13" s="25">
        <v>1.01</v>
      </c>
      <c r="IF13" s="25" t="s">
        <v>35</v>
      </c>
      <c r="IG13" s="25" t="s">
        <v>32</v>
      </c>
      <c r="IH13" s="25">
        <v>123.223</v>
      </c>
      <c r="II13" s="25" t="s">
        <v>33</v>
      </c>
    </row>
    <row r="14" spans="1:243" s="24" customFormat="1" ht="39" customHeight="1">
      <c r="A14" s="72">
        <v>2</v>
      </c>
      <c r="B14" s="80" t="s">
        <v>54</v>
      </c>
      <c r="C14" s="73">
        <v>2</v>
      </c>
      <c r="D14" s="74">
        <v>750</v>
      </c>
      <c r="E14" s="75" t="s">
        <v>33</v>
      </c>
      <c r="F14" s="47"/>
      <c r="G14" s="26"/>
      <c r="H14" s="20"/>
      <c r="I14" s="19" t="s">
        <v>34</v>
      </c>
      <c r="J14" s="21">
        <f t="shared" si="0"/>
        <v>1</v>
      </c>
      <c r="K14" s="22" t="s">
        <v>40</v>
      </c>
      <c r="L14" s="22" t="s">
        <v>7</v>
      </c>
      <c r="M14" s="48"/>
      <c r="N14" s="42"/>
      <c r="O14" s="42"/>
      <c r="P14" s="46"/>
      <c r="Q14" s="42"/>
      <c r="R14" s="42"/>
      <c r="S14" s="43"/>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f aca="true" t="shared" si="3" ref="AY14:AY20">M14*0.18</f>
        <v>0</v>
      </c>
      <c r="AZ14" s="44"/>
      <c r="BA14" s="45">
        <f t="shared" si="1"/>
        <v>0</v>
      </c>
      <c r="BB14" s="45">
        <f aca="true" t="shared" si="4" ref="BB14:BB21">BA14+(BA14*0.18)</f>
        <v>0</v>
      </c>
      <c r="BC14" s="23" t="str">
        <f t="shared" si="2"/>
        <v>INR Zero Only</v>
      </c>
      <c r="IE14" s="25">
        <v>1.01</v>
      </c>
      <c r="IF14" s="25" t="s">
        <v>35</v>
      </c>
      <c r="IG14" s="25" t="s">
        <v>32</v>
      </c>
      <c r="IH14" s="25">
        <v>123.223</v>
      </c>
      <c r="II14" s="25" t="s">
        <v>33</v>
      </c>
    </row>
    <row r="15" spans="1:243" s="24" customFormat="1" ht="36.75" customHeight="1">
      <c r="A15" s="72">
        <v>3</v>
      </c>
      <c r="B15" s="80" t="s">
        <v>55</v>
      </c>
      <c r="C15" s="73">
        <v>3</v>
      </c>
      <c r="D15" s="74">
        <v>1</v>
      </c>
      <c r="E15" s="75" t="s">
        <v>33</v>
      </c>
      <c r="F15" s="47"/>
      <c r="G15" s="26"/>
      <c r="H15" s="20"/>
      <c r="I15" s="19" t="s">
        <v>34</v>
      </c>
      <c r="J15" s="21">
        <f t="shared" si="0"/>
        <v>1</v>
      </c>
      <c r="K15" s="22" t="s">
        <v>40</v>
      </c>
      <c r="L15" s="22" t="s">
        <v>7</v>
      </c>
      <c r="M15" s="48"/>
      <c r="N15" s="42"/>
      <c r="O15" s="42"/>
      <c r="P15" s="46"/>
      <c r="Q15" s="42"/>
      <c r="R15" s="42"/>
      <c r="S15" s="43"/>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f t="shared" si="3"/>
        <v>0</v>
      </c>
      <c r="AZ15" s="44"/>
      <c r="BA15" s="45">
        <f t="shared" si="1"/>
        <v>0</v>
      </c>
      <c r="BB15" s="45">
        <f t="shared" si="4"/>
        <v>0</v>
      </c>
      <c r="BC15" s="23" t="str">
        <f t="shared" si="2"/>
        <v>INR Zero Only</v>
      </c>
      <c r="IE15" s="25">
        <v>1.01</v>
      </c>
      <c r="IF15" s="25" t="s">
        <v>35</v>
      </c>
      <c r="IG15" s="25" t="s">
        <v>32</v>
      </c>
      <c r="IH15" s="25">
        <v>123.223</v>
      </c>
      <c r="II15" s="25" t="s">
        <v>33</v>
      </c>
    </row>
    <row r="16" spans="1:243" s="24" customFormat="1" ht="45" customHeight="1">
      <c r="A16" s="77">
        <v>4</v>
      </c>
      <c r="B16" s="80" t="s">
        <v>56</v>
      </c>
      <c r="C16" s="78">
        <v>4</v>
      </c>
      <c r="D16" s="74">
        <v>1</v>
      </c>
      <c r="E16" s="75" t="s">
        <v>49</v>
      </c>
      <c r="F16" s="47"/>
      <c r="G16" s="26"/>
      <c r="H16" s="20"/>
      <c r="I16" s="19" t="s">
        <v>34</v>
      </c>
      <c r="J16" s="21">
        <f t="shared" si="0"/>
        <v>1</v>
      </c>
      <c r="K16" s="22" t="s">
        <v>40</v>
      </c>
      <c r="L16" s="22" t="s">
        <v>7</v>
      </c>
      <c r="M16" s="48"/>
      <c r="N16" s="42"/>
      <c r="O16" s="42"/>
      <c r="P16" s="46"/>
      <c r="Q16" s="42"/>
      <c r="R16" s="42"/>
      <c r="S16" s="43"/>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f t="shared" si="3"/>
        <v>0</v>
      </c>
      <c r="AZ16" s="44"/>
      <c r="BA16" s="45">
        <f t="shared" si="1"/>
        <v>0</v>
      </c>
      <c r="BB16" s="45">
        <f t="shared" si="4"/>
        <v>0</v>
      </c>
      <c r="BC16" s="23" t="str">
        <f t="shared" si="2"/>
        <v>INR Zero Only</v>
      </c>
      <c r="IE16" s="25">
        <v>1.01</v>
      </c>
      <c r="IF16" s="25" t="s">
        <v>35</v>
      </c>
      <c r="IG16" s="25" t="s">
        <v>32</v>
      </c>
      <c r="IH16" s="25">
        <v>123.223</v>
      </c>
      <c r="II16" s="25" t="s">
        <v>33</v>
      </c>
    </row>
    <row r="17" spans="1:243" s="24" customFormat="1" ht="51" customHeight="1">
      <c r="A17" s="72">
        <v>5</v>
      </c>
      <c r="B17" s="79" t="s">
        <v>57</v>
      </c>
      <c r="C17" s="78">
        <v>5</v>
      </c>
      <c r="D17" s="74">
        <v>1</v>
      </c>
      <c r="E17" s="75" t="s">
        <v>49</v>
      </c>
      <c r="F17" s="47"/>
      <c r="G17" s="26"/>
      <c r="H17" s="20"/>
      <c r="I17" s="19" t="s">
        <v>34</v>
      </c>
      <c r="J17" s="21">
        <f t="shared" si="0"/>
        <v>1</v>
      </c>
      <c r="K17" s="22" t="s">
        <v>40</v>
      </c>
      <c r="L17" s="22" t="s">
        <v>7</v>
      </c>
      <c r="M17" s="48"/>
      <c r="N17" s="42"/>
      <c r="O17" s="42"/>
      <c r="P17" s="46"/>
      <c r="Q17" s="42"/>
      <c r="R17" s="42"/>
      <c r="S17" s="43"/>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f t="shared" si="3"/>
        <v>0</v>
      </c>
      <c r="AZ17" s="44"/>
      <c r="BA17" s="45">
        <f t="shared" si="1"/>
        <v>0</v>
      </c>
      <c r="BB17" s="45">
        <f t="shared" si="4"/>
        <v>0</v>
      </c>
      <c r="BC17" s="23" t="str">
        <f t="shared" si="2"/>
        <v>INR Zero Only</v>
      </c>
      <c r="IE17" s="25">
        <v>1.01</v>
      </c>
      <c r="IF17" s="25" t="s">
        <v>35</v>
      </c>
      <c r="IG17" s="25" t="s">
        <v>32</v>
      </c>
      <c r="IH17" s="25">
        <v>123.223</v>
      </c>
      <c r="II17" s="25" t="s">
        <v>33</v>
      </c>
    </row>
    <row r="18" spans="1:243" s="24" customFormat="1" ht="28.5" customHeight="1">
      <c r="A18" s="72">
        <v>6</v>
      </c>
      <c r="B18" s="79" t="s">
        <v>58</v>
      </c>
      <c r="C18" s="78">
        <v>6</v>
      </c>
      <c r="D18" s="74">
        <v>1</v>
      </c>
      <c r="E18" s="75" t="s">
        <v>49</v>
      </c>
      <c r="F18" s="47"/>
      <c r="G18" s="26"/>
      <c r="H18" s="20"/>
      <c r="I18" s="19" t="s">
        <v>34</v>
      </c>
      <c r="J18" s="21">
        <f t="shared" si="0"/>
        <v>1</v>
      </c>
      <c r="K18" s="22" t="s">
        <v>40</v>
      </c>
      <c r="L18" s="22" t="s">
        <v>7</v>
      </c>
      <c r="M18" s="48"/>
      <c r="N18" s="42"/>
      <c r="O18" s="42"/>
      <c r="P18" s="46"/>
      <c r="Q18" s="42"/>
      <c r="R18" s="42"/>
      <c r="S18" s="43"/>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f t="shared" si="3"/>
        <v>0</v>
      </c>
      <c r="AZ18" s="44"/>
      <c r="BA18" s="45">
        <f t="shared" si="1"/>
        <v>0</v>
      </c>
      <c r="BB18" s="45">
        <f t="shared" si="4"/>
        <v>0</v>
      </c>
      <c r="BC18" s="23" t="str">
        <f t="shared" si="2"/>
        <v>INR Zero Only</v>
      </c>
      <c r="IE18" s="25">
        <v>1.01</v>
      </c>
      <c r="IF18" s="25" t="s">
        <v>35</v>
      </c>
      <c r="IG18" s="25" t="s">
        <v>32</v>
      </c>
      <c r="IH18" s="25">
        <v>123.223</v>
      </c>
      <c r="II18" s="25" t="s">
        <v>33</v>
      </c>
    </row>
    <row r="19" spans="1:243" s="24" customFormat="1" ht="32.25" customHeight="1">
      <c r="A19" s="72">
        <v>7</v>
      </c>
      <c r="B19" s="79" t="s">
        <v>59</v>
      </c>
      <c r="C19" s="78">
        <v>9</v>
      </c>
      <c r="D19" s="74">
        <v>1</v>
      </c>
      <c r="E19" s="75" t="s">
        <v>49</v>
      </c>
      <c r="F19" s="47"/>
      <c r="G19" s="26"/>
      <c r="H19" s="20"/>
      <c r="I19" s="19" t="s">
        <v>34</v>
      </c>
      <c r="J19" s="21">
        <f>IF(I19="Less(-)",-1,1)</f>
        <v>1</v>
      </c>
      <c r="K19" s="22" t="s">
        <v>40</v>
      </c>
      <c r="L19" s="22" t="s">
        <v>7</v>
      </c>
      <c r="M19" s="48"/>
      <c r="N19" s="42"/>
      <c r="O19" s="42"/>
      <c r="P19" s="46"/>
      <c r="Q19" s="42"/>
      <c r="R19" s="42"/>
      <c r="S19" s="43"/>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f t="shared" si="3"/>
        <v>0</v>
      </c>
      <c r="AZ19" s="44"/>
      <c r="BA19" s="45">
        <f>total_amount_ba($B$2,$D$2,D19,F19,J19,K19,M19)</f>
        <v>0</v>
      </c>
      <c r="BB19" s="45">
        <f t="shared" si="4"/>
        <v>0</v>
      </c>
      <c r="BC19" s="23" t="str">
        <f>SpellNumber(L19,BB19)</f>
        <v>INR Zero Only</v>
      </c>
      <c r="IE19" s="25">
        <v>1.01</v>
      </c>
      <c r="IF19" s="25" t="s">
        <v>35</v>
      </c>
      <c r="IG19" s="25" t="s">
        <v>32</v>
      </c>
      <c r="IH19" s="25">
        <v>123.223</v>
      </c>
      <c r="II19" s="25" t="s">
        <v>33</v>
      </c>
    </row>
    <row r="20" spans="1:243" s="24" customFormat="1" ht="34.5" customHeight="1">
      <c r="A20" s="77">
        <v>8</v>
      </c>
      <c r="B20" s="79" t="s">
        <v>60</v>
      </c>
      <c r="C20" s="78">
        <v>10</v>
      </c>
      <c r="D20" s="74">
        <v>1</v>
      </c>
      <c r="E20" s="75" t="s">
        <v>33</v>
      </c>
      <c r="F20" s="47"/>
      <c r="G20" s="26"/>
      <c r="H20" s="20"/>
      <c r="I20" s="19" t="s">
        <v>34</v>
      </c>
      <c r="J20" s="21">
        <f>IF(I20="Less(-)",-1,1)</f>
        <v>1</v>
      </c>
      <c r="K20" s="22" t="s">
        <v>40</v>
      </c>
      <c r="L20" s="22" t="s">
        <v>7</v>
      </c>
      <c r="M20" s="48"/>
      <c r="N20" s="42"/>
      <c r="O20" s="42"/>
      <c r="P20" s="46"/>
      <c r="Q20" s="42"/>
      <c r="R20" s="42"/>
      <c r="S20" s="43"/>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f t="shared" si="3"/>
        <v>0</v>
      </c>
      <c r="AZ20" s="44"/>
      <c r="BA20" s="45">
        <f>total_amount_ba($B$2,$D$2,D20,F20,J20,K20,M20)</f>
        <v>0</v>
      </c>
      <c r="BB20" s="45">
        <f t="shared" si="4"/>
        <v>0</v>
      </c>
      <c r="BC20" s="23" t="str">
        <f>SpellNumber(L20,BB20)</f>
        <v>INR Zero Only</v>
      </c>
      <c r="IE20" s="25">
        <v>1.01</v>
      </c>
      <c r="IF20" s="25" t="s">
        <v>35</v>
      </c>
      <c r="IG20" s="25" t="s">
        <v>32</v>
      </c>
      <c r="IH20" s="25">
        <v>123.223</v>
      </c>
      <c r="II20" s="25" t="s">
        <v>33</v>
      </c>
    </row>
    <row r="21" spans="1:243" s="24" customFormat="1" ht="34.5" customHeight="1">
      <c r="A21" s="77">
        <v>9</v>
      </c>
      <c r="B21" s="79" t="s">
        <v>62</v>
      </c>
      <c r="C21" s="78">
        <v>11</v>
      </c>
      <c r="D21" s="74">
        <v>1</v>
      </c>
      <c r="E21" s="75" t="s">
        <v>33</v>
      </c>
      <c r="F21" s="47"/>
      <c r="G21" s="26"/>
      <c r="H21" s="20"/>
      <c r="I21" s="19" t="s">
        <v>34</v>
      </c>
      <c r="J21" s="21">
        <f>IF(I21="Less(-)",-1,1)</f>
        <v>1</v>
      </c>
      <c r="K21" s="22" t="s">
        <v>40</v>
      </c>
      <c r="L21" s="22" t="s">
        <v>7</v>
      </c>
      <c r="M21" s="48"/>
      <c r="N21" s="42"/>
      <c r="O21" s="42"/>
      <c r="P21" s="46"/>
      <c r="Q21" s="42"/>
      <c r="R21" s="42"/>
      <c r="S21" s="43"/>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f>M21*0.18</f>
        <v>0</v>
      </c>
      <c r="AZ21" s="44"/>
      <c r="BA21" s="45">
        <f>total_amount_ba($B$2,$D$2,D21,F21,J21,K21,M21)</f>
        <v>0</v>
      </c>
      <c r="BB21" s="45">
        <f t="shared" si="4"/>
        <v>0</v>
      </c>
      <c r="BC21" s="23" t="str">
        <f>SpellNumber(L21,BB21)</f>
        <v>INR Zero Only</v>
      </c>
      <c r="IE21" s="25">
        <v>1.01</v>
      </c>
      <c r="IF21" s="25" t="s">
        <v>35</v>
      </c>
      <c r="IG21" s="25" t="s">
        <v>32</v>
      </c>
      <c r="IH21" s="25">
        <v>123.223</v>
      </c>
      <c r="II21" s="25" t="s">
        <v>33</v>
      </c>
    </row>
    <row r="22" spans="1:243" s="24" customFormat="1" ht="18">
      <c r="A22" s="58" t="s">
        <v>38</v>
      </c>
      <c r="B22" s="76"/>
      <c r="C22" s="55"/>
      <c r="D22" s="69"/>
      <c r="E22" s="61"/>
      <c r="F22" s="62"/>
      <c r="G22" s="62"/>
      <c r="H22" s="63"/>
      <c r="I22" s="63"/>
      <c r="J22" s="63"/>
      <c r="K22" s="63"/>
      <c r="L22" s="64"/>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49">
        <f>SUM(BA13:BA20)</f>
        <v>0</v>
      </c>
      <c r="BB22" s="49">
        <f>SUM(BB13:BB21)</f>
        <v>0</v>
      </c>
      <c r="BC22" s="23" t="str">
        <f>SpellNumber($E$2,BB22)</f>
        <v>INR Zero Only</v>
      </c>
      <c r="IE22" s="25">
        <v>4</v>
      </c>
      <c r="IF22" s="25" t="s">
        <v>36</v>
      </c>
      <c r="IG22" s="25" t="s">
        <v>37</v>
      </c>
      <c r="IH22" s="25">
        <v>10</v>
      </c>
      <c r="II22" s="25" t="s">
        <v>33</v>
      </c>
    </row>
    <row r="23" spans="1:243" s="33" customFormat="1" ht="36" customHeight="1" hidden="1">
      <c r="A23" s="59" t="s">
        <v>42</v>
      </c>
      <c r="B23" s="60"/>
      <c r="C23" s="56"/>
      <c r="D23" s="70"/>
      <c r="E23" s="57" t="s">
        <v>39</v>
      </c>
      <c r="F23" s="40"/>
      <c r="G23" s="28"/>
      <c r="H23" s="29"/>
      <c r="I23" s="29"/>
      <c r="J23" s="29"/>
      <c r="K23" s="30"/>
      <c r="L23" s="31"/>
      <c r="M23" s="32"/>
      <c r="O23" s="24"/>
      <c r="P23" s="24"/>
      <c r="Q23" s="24"/>
      <c r="R23" s="24"/>
      <c r="S23" s="24"/>
      <c r="BA23" s="38">
        <f>IF(ISBLANK(F23),0,IF(E23="Excess (+)",ROUND(BA22+(BA22*F23),2),IF(E23="Less (-)",ROUND(BA22+(BA22*F23*(-1)),2),0)))</f>
        <v>0</v>
      </c>
      <c r="BB23" s="39">
        <f>ROUND(BA23,0)</f>
        <v>0</v>
      </c>
      <c r="BC23" s="23" t="str">
        <f>SpellNumber(L23,BB23)</f>
        <v> Zero Only</v>
      </c>
      <c r="IE23" s="34"/>
      <c r="IF23" s="34"/>
      <c r="IG23" s="34"/>
      <c r="IH23" s="34"/>
      <c r="II23" s="34"/>
    </row>
    <row r="24" spans="1:243" s="33" customFormat="1" ht="18">
      <c r="A24" s="58" t="s">
        <v>41</v>
      </c>
      <c r="B24" s="58"/>
      <c r="C24" s="85" t="str">
        <f>SpellNumber($E$2,BB22)</f>
        <v>INR Zero Only</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7"/>
      <c r="IE24" s="34"/>
      <c r="IF24" s="34"/>
      <c r="IG24" s="34"/>
      <c r="IH24" s="34"/>
      <c r="II24" s="34"/>
    </row>
    <row r="25" spans="3:243" s="14" customFormat="1" ht="15">
      <c r="C25" s="54"/>
      <c r="D25" s="71"/>
      <c r="E25" s="54"/>
      <c r="F25" s="35"/>
      <c r="G25" s="35"/>
      <c r="H25" s="35"/>
      <c r="I25" s="35"/>
      <c r="J25" s="35"/>
      <c r="K25" s="35"/>
      <c r="L25" s="35"/>
      <c r="M25" s="35"/>
      <c r="O25" s="35"/>
      <c r="BA25" s="35"/>
      <c r="BC25" s="35"/>
      <c r="IE25" s="15"/>
      <c r="IF25" s="15"/>
      <c r="IG25" s="15"/>
      <c r="IH25" s="15"/>
      <c r="II25" s="15"/>
    </row>
  </sheetData>
  <sheetProtection password="9CDC" sheet="1" selectLockedCells="1"/>
  <mergeCells count="8">
    <mergeCell ref="A9:BC9"/>
    <mergeCell ref="C24:BC24"/>
    <mergeCell ref="A1:L1"/>
    <mergeCell ref="A4:BC4"/>
    <mergeCell ref="A5:BC5"/>
    <mergeCell ref="A6:BC6"/>
    <mergeCell ref="A7:BC7"/>
    <mergeCell ref="B8:BC8"/>
  </mergeCells>
  <dataValidations count="21">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allowBlank="1" showInputMessage="1" showErrorMessage="1" sqref="L16 L17 L18 L19 L20 L13 L14 L15 L21">
      <formula1>"INR"</formula1>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list" showInputMessage="1" showErrorMessage="1" sqref="I13:I21">
      <formula1>"Excess(+), Less(-)"</formula1>
    </dataValidation>
    <dataValidation allowBlank="1" showInputMessage="1" showErrorMessage="1" promptTitle="Addition / Deduction" prompt="Please Choose the correct One" sqref="J13:J21"/>
    <dataValidation type="list" allowBlank="1" showInputMessage="1" showErrorMessage="1" sqref="K13:K21">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1">
      <formula1>0</formula1>
      <formula2>999999999999999</formula2>
    </dataValidation>
    <dataValidation allowBlank="1" showInputMessage="1" showErrorMessage="1" promptTitle="Units" prompt="Please enter Units in text" sqref="E13:E21"/>
    <dataValidation type="decimal" allowBlank="1" showInputMessage="1" showErrorMessage="1" errorTitle="Invalid Entry" error="Only Numeric Values are allowed. " sqref="A13:A21">
      <formula1>0</formula1>
      <formula2>999999999999999</formula2>
    </dataValidation>
    <dataValidation allowBlank="1" showInputMessage="1" showErrorMessage="1" promptTitle="Itemcode/Make" prompt="Please enter text" sqref="C13:C21"/>
  </dataValidations>
  <hyperlinks>
    <hyperlink ref="AY11" r:id="rId1" display="GST@18%"/>
  </hyperlinks>
  <printOptions/>
  <pageMargins left="0.5511811023622047" right="0.31496062992125984" top="0.5905511811023623" bottom="0.5118110236220472" header="0.31496062992125984" footer="0.31496062992125984"/>
  <pageSetup fitToHeight="0" fitToWidth="1" horizontalDpi="600" verticalDpi="600" orientation="landscape" paperSize="9" scale="67" r:id="rId3"/>
  <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IT Cell DEV Pc1</cp:lastModifiedBy>
  <cp:lastPrinted>2023-10-07T10:19:06Z</cp:lastPrinted>
  <dcterms:created xsi:type="dcterms:W3CDTF">2009-01-30T06:42:42Z</dcterms:created>
  <dcterms:modified xsi:type="dcterms:W3CDTF">2024-01-04T08:01:10Z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wl9PBmT1AcVjbjHcv2tMdowCRY4=</vt:lpwstr>
  </property>
</Properties>
</file>