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<sst xmlns="http://schemas.openxmlformats.org/spreadsheetml/2006/main" count="111" uniqueCount="59">
  <si>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</si>
  <si>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</si>
  <si>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</si>
  <si>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</si>
  <si>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</si>
  <si>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</si>
  <si>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</si>
  <si>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</si>
  <si>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</si>
  <si>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</si>
  <si>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</si>
  <si>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</si>
  <si>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</si>
  <si>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</si>
  <si>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</si>
  <si>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</si>
  <si>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</si>
  <si>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</si>
  <si>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</si>
  <si>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</si>
  <si>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</si>
  <si>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</si>
  <si>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</si>
  <si>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</si>
  <si>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</si>
  <si>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</si>
  <si>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</si>
  <si>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</si>
  <si>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</si>
  <si>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</si>
  <si>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</si>
  <si>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</si>
  <si>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</si>
  <si>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</si>
  <si>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</si>
  <si>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</si>
  <si>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</si>
  <si>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</si>
  <si>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</si>
  <si>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</si>
  <si>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</si>
  <si>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</si>
  <si>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</si>
  <si>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</si>
  <si>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</si>
  <si>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</si>
  <si>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</si>
  <si>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Name of Work:</t>
  </si>
  <si>
    <t xml:space="preserve">Tender Inviting Authority: </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</si>
  <si>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</si>
  <si>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</si>
  <si>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</si>
  <si>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</si>
  <si>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</si>
  <si>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</si>
  <si>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</si>
  <si>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Deployment Aerial Vehicle for patrolling of Transmission Lines to identify and index prescribed defects, Thermography and Clearance measurement, complete in all respect as per the Scope.</t>
  </si>
  <si>
    <t>KM</t>
  </si>
  <si>
    <t>TRANSMISSION LINE VISUAL AND THERMAL INSPECTION, ASSET DIGITIZATION, ASSET HEALTH MONITORING, DEFECT ANALYSIS AND ENCROACHMENT ANALYSIS USING AERIAL/ AIRBORNE TECHNOLOGY WITH AI POWERED CLOUD BASED PLATFORM</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</si>
</sst>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 numFmtId="184" formatCode="[$-4009]dd\ mmmm\ yyyy"/>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2"/>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2" fillId="0" borderId="17"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0" fontId="62"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7"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3" xfId="57" applyNumberFormat="1" applyFont="1" applyFill="1" applyBorder="1" applyAlignment="1">
      <alignment horizontal="left" vertical="center"/>
      <protection/>
    </xf>
    <xf numFmtId="2" fontId="3" fillId="0" borderId="13" xfId="58" applyNumberFormat="1" applyFont="1" applyFill="1" applyBorder="1" applyAlignment="1">
      <alignment vertical="center"/>
      <protection/>
    </xf>
    <xf numFmtId="0" fontId="2" fillId="0" borderId="13" xfId="57" applyNumberFormat="1" applyFont="1" applyFill="1" applyBorder="1" applyAlignment="1" applyProtection="1">
      <alignment horizontal="right" vertical="center"/>
      <protection locked="0"/>
    </xf>
    <xf numFmtId="0" fontId="2" fillId="0" borderId="13" xfId="57" applyNumberFormat="1" applyFont="1" applyFill="1" applyBorder="1" applyAlignment="1" applyProtection="1">
      <alignment horizontal="right" vertical="center"/>
      <protection/>
    </xf>
    <xf numFmtId="0" fontId="3" fillId="0" borderId="13" xfId="58" applyNumberFormat="1" applyFont="1" applyFill="1" applyBorder="1" applyAlignment="1">
      <alignment vertical="center"/>
      <protection/>
    </xf>
    <xf numFmtId="0" fontId="3" fillId="0" borderId="13" xfId="57" applyNumberFormat="1" applyFont="1" applyFill="1" applyBorder="1" applyAlignment="1">
      <alignment vertical="center"/>
      <protection/>
    </xf>
    <xf numFmtId="0" fontId="2" fillId="0" borderId="13" xfId="57" applyNumberFormat="1" applyFont="1" applyFill="1" applyBorder="1" applyAlignment="1" applyProtection="1">
      <alignment horizontal="left" vertical="center"/>
      <protection locked="0"/>
    </xf>
    <xf numFmtId="2" fontId="2" fillId="33" borderId="13" xfId="57" applyNumberFormat="1" applyFont="1" applyFill="1" applyBorder="1" applyAlignment="1" applyProtection="1">
      <alignment horizontal="right" vertical="center"/>
      <protection locked="0"/>
    </xf>
    <xf numFmtId="172" fontId="2" fillId="0" borderId="13"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center" vertical="center" wrapText="1"/>
      <protection/>
    </xf>
    <xf numFmtId="172" fontId="2" fillId="0" borderId="11" xfId="57" applyNumberFormat="1" applyFont="1" applyFill="1" applyBorder="1" applyAlignment="1">
      <alignment horizontal="center" vertical="center" wrapText="1"/>
      <protection/>
    </xf>
    <xf numFmtId="172" fontId="2" fillId="0" borderId="13"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3" xfId="58" applyNumberFormat="1" applyFont="1" applyFill="1" applyBorder="1" applyAlignment="1">
      <alignment vertical="center" wrapText="1"/>
      <protection/>
    </xf>
    <xf numFmtId="0" fontId="3" fillId="0" borderId="22" xfId="58" applyNumberFormat="1" applyFont="1" applyFill="1" applyBorder="1" applyAlignment="1">
      <alignment vertical="center"/>
      <protection/>
    </xf>
    <xf numFmtId="0" fontId="6" fillId="0" borderId="17" xfId="58" applyNumberFormat="1" applyFont="1" applyFill="1" applyBorder="1" applyAlignment="1">
      <alignment vertical="center"/>
      <protection/>
    </xf>
    <xf numFmtId="0" fontId="3" fillId="0" borderId="17" xfId="58" applyNumberFormat="1" applyFont="1" applyFill="1" applyBorder="1" applyAlignment="1">
      <alignment vertical="center"/>
      <protection/>
    </xf>
    <xf numFmtId="172" fontId="3" fillId="0" borderId="0" xfId="57" applyNumberFormat="1" applyFont="1" applyFill="1" applyAlignment="1">
      <alignment vertical="center"/>
      <protection/>
    </xf>
    <xf numFmtId="2" fontId="6" fillId="0" borderId="13" xfId="58" applyNumberFormat="1" applyFont="1" applyFill="1" applyBorder="1" applyAlignment="1">
      <alignment vertical="center"/>
      <protection/>
    </xf>
    <xf numFmtId="174" fontId="70" fillId="0" borderId="0" xfId="0" applyNumberFormat="1" applyFont="1" applyFill="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BD14" sqref="BD14"/>
    </sheetView>
  </sheetViews>
  <sheetFormatPr defaultColWidth="9.140625" defaultRowHeight="15"/>
  <cols>
    <col min="1" max="1" width="15.421875" style="50" customWidth="1"/>
    <col min="2" max="2" width="47.8515625" style="50" customWidth="1"/>
    <col min="3" max="3" width="10.140625" style="50" hidden="1" customWidth="1"/>
    <col min="4" max="4" width="14.57421875" style="50" customWidth="1"/>
    <col min="5" max="5" width="11.281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19.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50" customWidth="1"/>
    <col min="239" max="243" width="9.140625" style="52" customWidth="1"/>
    <col min="244" max="16384" width="9.140625" style="50" customWidth="1"/>
  </cols>
  <sheetData>
    <row r="1" spans="1:243" s="1" customFormat="1" ht="25.5" customHeight="1">
      <c r="A1" s="64" t="str">
        <f>B2&amp;" BoQ"</f>
        <v>Item Rate BoQ</v>
      </c>
      <c r="B1" s="64"/>
      <c r="C1" s="64"/>
      <c r="D1" s="64"/>
      <c r="E1" s="64"/>
      <c r="F1" s="64"/>
      <c r="G1" s="64"/>
      <c r="H1" s="64"/>
      <c r="I1" s="64"/>
      <c r="J1" s="64"/>
      <c r="K1" s="64"/>
      <c r="L1" s="64"/>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65" t="s">
        <v>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7"/>
      <c r="IF4" s="7"/>
      <c r="IG4" s="7"/>
      <c r="IH4" s="7"/>
      <c r="II4" s="7"/>
    </row>
    <row r="5" spans="1:243" s="6" customFormat="1" ht="30.75" customHeight="1">
      <c r="A5" s="65" t="s">
        <v>47</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7"/>
      <c r="IF5" s="7"/>
      <c r="IG5" s="7"/>
      <c r="IH5" s="7"/>
      <c r="II5" s="7"/>
    </row>
    <row r="6" spans="1:243" s="6" customFormat="1" ht="30.75" customHeight="1">
      <c r="A6" s="65" t="s">
        <v>49</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7"/>
      <c r="IF6" s="7"/>
      <c r="IG6" s="7"/>
      <c r="IH6" s="7"/>
      <c r="II6" s="7"/>
    </row>
    <row r="7" spans="1:243" s="6" customFormat="1" ht="29.25" customHeight="1" hidden="1">
      <c r="A7" s="66" t="s">
        <v>10</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7"/>
      <c r="IF7" s="7"/>
      <c r="IG7" s="7"/>
      <c r="IH7" s="7"/>
      <c r="II7" s="7"/>
    </row>
    <row r="8" spans="1:243" s="9" customFormat="1" ht="61.5" customHeight="1">
      <c r="A8" s="8" t="s">
        <v>52</v>
      </c>
      <c r="B8" s="67"/>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9"/>
      <c r="IE8" s="10"/>
      <c r="IF8" s="10"/>
      <c r="IG8" s="10"/>
      <c r="IH8" s="10"/>
      <c r="II8" s="10"/>
    </row>
    <row r="9" spans="1:243" s="11" customFormat="1" ht="61.5" customHeight="1">
      <c r="A9" s="58" t="s">
        <v>11</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6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7" t="s">
        <v>55</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84">
      <c r="A13" s="19">
        <v>1</v>
      </c>
      <c r="B13" s="20" t="s">
        <v>58</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69.75">
      <c r="A14" s="19">
        <v>1.01</v>
      </c>
      <c r="B14" s="33" t="s">
        <v>56</v>
      </c>
      <c r="C14" s="21" t="s">
        <v>38</v>
      </c>
      <c r="D14" s="90">
        <v>4629.642</v>
      </c>
      <c r="E14" s="71" t="s">
        <v>57</v>
      </c>
      <c r="F14" s="72"/>
      <c r="G14" s="73"/>
      <c r="H14" s="74"/>
      <c r="I14" s="75" t="s">
        <v>40</v>
      </c>
      <c r="J14" s="76">
        <f>IF(I14="Less(-)",-1,1)</f>
        <v>1</v>
      </c>
      <c r="K14" s="77" t="s">
        <v>46</v>
      </c>
      <c r="L14" s="77" t="s">
        <v>7</v>
      </c>
      <c r="M14" s="78"/>
      <c r="N14" s="79"/>
      <c r="O14" s="79"/>
      <c r="P14" s="80"/>
      <c r="Q14" s="79"/>
      <c r="R14" s="79"/>
      <c r="S14" s="81"/>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3">
        <f>total_amount_ba($B$2,$D$2,D14,F14,J14,K14,M14)</f>
        <v>0</v>
      </c>
      <c r="BB14" s="83">
        <f>BA14+SUM(N14:AZ14)</f>
        <v>0</v>
      </c>
      <c r="BC14" s="84" t="str">
        <f>SpellNumber(L14,BB14)</f>
        <v>INR Zero Only</v>
      </c>
      <c r="IE14" s="35">
        <v>1.01</v>
      </c>
      <c r="IF14" s="35" t="s">
        <v>41</v>
      </c>
      <c r="IG14" s="35" t="s">
        <v>36</v>
      </c>
      <c r="IH14" s="35">
        <v>123.223</v>
      </c>
      <c r="II14" s="35" t="s">
        <v>39</v>
      </c>
    </row>
    <row r="15" spans="1:243" s="34" customFormat="1" ht="33" customHeight="1">
      <c r="A15" s="36" t="s">
        <v>44</v>
      </c>
      <c r="B15" s="37"/>
      <c r="C15" s="38"/>
      <c r="D15" s="85"/>
      <c r="E15" s="85"/>
      <c r="F15" s="85"/>
      <c r="G15" s="85"/>
      <c r="H15" s="86"/>
      <c r="I15" s="86"/>
      <c r="J15" s="86"/>
      <c r="K15" s="86"/>
      <c r="L15" s="87"/>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9">
        <f>SUM(BA13:BA14)</f>
        <v>0</v>
      </c>
      <c r="BB15" s="89">
        <f>SUM(BB13:BB14)</f>
        <v>0</v>
      </c>
      <c r="BC15" s="84" t="str">
        <f>SpellNumber($E$2,BB15)</f>
        <v>INR Zero Only</v>
      </c>
      <c r="IE15" s="35">
        <v>4</v>
      </c>
      <c r="IF15" s="35" t="s">
        <v>42</v>
      </c>
      <c r="IG15" s="35" t="s">
        <v>43</v>
      </c>
      <c r="IH15" s="35">
        <v>10</v>
      </c>
      <c r="II15" s="35" t="s">
        <v>39</v>
      </c>
    </row>
    <row r="16" spans="1:243" s="48" customFormat="1" ht="39" customHeight="1" hidden="1">
      <c r="A16" s="37" t="s">
        <v>51</v>
      </c>
      <c r="B16" s="39"/>
      <c r="C16" s="40"/>
      <c r="D16" s="41"/>
      <c r="E16" s="42" t="s">
        <v>45</v>
      </c>
      <c r="F16" s="55"/>
      <c r="G16" s="43"/>
      <c r="H16" s="44"/>
      <c r="I16" s="44"/>
      <c r="J16" s="44"/>
      <c r="K16" s="45"/>
      <c r="L16" s="46"/>
      <c r="M16" s="47"/>
      <c r="O16" s="34"/>
      <c r="P16" s="34"/>
      <c r="Q16" s="34"/>
      <c r="R16" s="34"/>
      <c r="S16" s="34"/>
      <c r="BA16" s="53">
        <f>IF(ISBLANK(F16),0,IF(E16="Excess (+)",ROUND(BA15+(BA15*F16),2),IF(E16="Less (-)",ROUND(BA15+(BA15*F16*(-1)),2),0)))</f>
        <v>0</v>
      </c>
      <c r="BB16" s="54">
        <f>ROUND(BA16,0)</f>
        <v>0</v>
      </c>
      <c r="BC16" s="33" t="str">
        <f>SpellNumber(L16,BB16)</f>
        <v> Zero Only</v>
      </c>
      <c r="IE16" s="49"/>
      <c r="IF16" s="49"/>
      <c r="IG16" s="49"/>
      <c r="IH16" s="49"/>
      <c r="II16" s="49"/>
    </row>
    <row r="17" spans="1:243" s="48" customFormat="1" ht="51" customHeight="1">
      <c r="A17" s="36" t="s">
        <v>50</v>
      </c>
      <c r="B17" s="36"/>
      <c r="C17" s="61" t="str">
        <f>SpellNumber($E$2,BB15)</f>
        <v>INR Zero Only</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3"/>
      <c r="IE17" s="49"/>
      <c r="IF17" s="49"/>
      <c r="IG17" s="49"/>
      <c r="IH17" s="49"/>
      <c r="II17" s="49"/>
    </row>
    <row r="18" spans="3:243" s="14" customFormat="1" ht="14.25">
      <c r="C18" s="50"/>
      <c r="D18" s="50"/>
      <c r="E18" s="50"/>
      <c r="F18" s="50"/>
      <c r="G18" s="50"/>
      <c r="H18" s="50"/>
      <c r="I18" s="50"/>
      <c r="J18" s="50"/>
      <c r="K18" s="50"/>
      <c r="L18" s="50"/>
      <c r="M18" s="50"/>
      <c r="O18" s="50"/>
      <c r="BA18" s="50"/>
      <c r="BC18" s="50"/>
      <c r="IE18" s="15"/>
      <c r="IF18" s="15"/>
      <c r="IG18" s="15"/>
      <c r="IH18" s="15"/>
      <c r="II18" s="15"/>
    </row>
  </sheetData>
  <sheetProtection password="C676" sheet="1"/>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0" t="s">
        <v>2</v>
      </c>
      <c r="F6" s="70"/>
      <c r="G6" s="70"/>
      <c r="H6" s="70"/>
      <c r="I6" s="70"/>
      <c r="J6" s="70"/>
      <c r="K6" s="70"/>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AGM AEGCL</cp:lastModifiedBy>
  <cp:lastPrinted>2014-12-11T06:40:55Z</cp:lastPrinted>
  <dcterms:created xsi:type="dcterms:W3CDTF">2009-01-30T06:42:42Z</dcterms:created>
  <dcterms:modified xsi:type="dcterms:W3CDTF">2024-01-06T10:35:14Z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