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60" windowHeight="5620"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'BoQ1'!$A$1:$BC$72</definedName>
    <definedName name="_xlnm.Print_Area" localSheetId="1">'BoQ2'!$A$1:$BC$72</definedName>
    <definedName name="_xlnm.Print_Area" localSheetId="2">'BoQ3'!$A$1:$BC$38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<sst xmlns="http://schemas.openxmlformats.org/spreadsheetml/2006/main" count="1354" uniqueCount="203">
  <si>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</si>
  <si>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</si>
  <si>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</si>
  <si>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</si>
  <si>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</si>
  <si>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</si>
  <si>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</si>
  <si>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</si>
  <si>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</si>
  <si>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</si>
  <si>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</si>
  <si>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</si>
  <si>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</si>
  <si>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</si>
  <si>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</si>
  <si>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</si>
  <si>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</si>
  <si>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</si>
  <si>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</si>
  <si>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</si>
  <si>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</si>
  <si>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</si>
  <si>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</si>
  <si>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</si>
  <si>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</si>
  <si>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</si>
  <si>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</si>
  <si>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</si>
  <si>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</si>
  <si>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</si>
  <si>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</si>
  <si>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</si>
  <si>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</si>
  <si>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</si>
  <si>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</si>
  <si>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</si>
  <si>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</si>
  <si>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</si>
  <si>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</si>
  <si>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</si>
  <si>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</si>
  <si>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</si>
  <si>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</si>
  <si>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</si>
  <si>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</si>
  <si>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</si>
  <si>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</si>
  <si>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</si>
  <si>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</si>
  <si>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</si>
  <si>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</si>
  <si>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</si>
  <si>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</si>
  <si>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CGM(PP&amp;D), AEGCL</t>
  </si>
  <si>
    <t>No</t>
  </si>
  <si>
    <t>Set</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</si>
  <si>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</si>
  <si>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</si>
  <si>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</si>
  <si>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</si>
  <si>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</si>
  <si>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</si>
  <si>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</si>
  <si>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</si>
  <si>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</si>
  <si>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</si>
  <si>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</si>
  <si>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</si>
  <si>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</si>
  <si>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</si>
  <si>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</si>
  <si>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</si>
  <si>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</si>
  <si>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</si>
  <si>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</si>
  <si>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</si>
  <si>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</si>
  <si>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</si>
  <si>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</si>
  <si>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</si>
  <si>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</si>
  <si>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</si>
  <si>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</si>
  <si>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</si>
  <si>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</si>
  <si>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</si>
  <si>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</si>
  <si>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</si>
  <si>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</si>
  <si>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</si>
  <si>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</si>
  <si>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</si>
  <si>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</si>
  <si>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</si>
  <si>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</si>
  <si>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</si>
  <si>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</si>
  <si>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46</t>
  </si>
  <si>
    <t>Item 47</t>
  </si>
  <si>
    <t>Item 48</t>
  </si>
  <si>
    <t>Item 49</t>
  </si>
  <si>
    <t>Item 50</t>
  </si>
  <si>
    <t>Item 51</t>
  </si>
  <si>
    <t>Item 52</t>
  </si>
  <si>
    <t>Item 53</t>
  </si>
  <si>
    <t>Item 54</t>
  </si>
  <si>
    <t>Item 55</t>
  </si>
  <si>
    <t>Item 56</t>
  </si>
  <si>
    <t>Item 57</t>
  </si>
  <si>
    <t>Mounting Structures with mounting &amp; foundation bolts as per drawing.</t>
  </si>
  <si>
    <t>No.</t>
  </si>
  <si>
    <t>ACSR Panther Conductor</t>
  </si>
  <si>
    <t>Earthmat Extension and grounding of equipments</t>
  </si>
  <si>
    <t>Mandatory Spares</t>
  </si>
  <si>
    <t>33kV Isolator</t>
  </si>
  <si>
    <t>33kV LA</t>
  </si>
  <si>
    <t>33kV Post Insulator</t>
  </si>
  <si>
    <t>LS</t>
  </si>
  <si>
    <t>Mtr.</t>
  </si>
  <si>
    <t>Supply of Equipments and accessories</t>
  </si>
  <si>
    <t>Installation of earthing system</t>
  </si>
  <si>
    <t>sqm.</t>
  </si>
  <si>
    <t>Trip Coil for 33kV CB</t>
  </si>
  <si>
    <t>Closing coil for 33kV CB</t>
  </si>
  <si>
    <t>Spring charging motor</t>
  </si>
  <si>
    <t>33kV Lightning Arrester</t>
  </si>
  <si>
    <t>Item 58</t>
  </si>
  <si>
    <t xml:space="preserve">Erection, Testing and commissioning including laying of control and power cables and equipment earthing as required </t>
  </si>
  <si>
    <t xml:space="preserve">33kV CT </t>
  </si>
  <si>
    <t>Providing switchyard gravelling (100mm thickness) levelling etc as per directive of site engineer.</t>
  </si>
  <si>
    <t>Installation and commissioning of the C&amp;R panel</t>
  </si>
  <si>
    <t>33kV, 25kA, 1250A motorised isolators with Earth Switch  complete with all fittings and accessories including Terminal connectors.</t>
  </si>
  <si>
    <t>33kV, 25kA, 1250A motorised isolators without Earth Switch complete with all fittings and accessories including Terminal connectors.</t>
  </si>
  <si>
    <t>33 Kv 3 Phase PT including all accessories and terminal connectors as required</t>
  </si>
  <si>
    <t>33kV Lightning Arrester complete with all fittings and accessories including Terminal connectors and surge counter.</t>
  </si>
  <si>
    <t>33kV Post insulator with all fittings including Terminal connectors</t>
  </si>
  <si>
    <t>33kV Motorised isolators without Earth Switch</t>
  </si>
  <si>
    <t>33kV CT</t>
  </si>
  <si>
    <t>33kV PI</t>
  </si>
  <si>
    <t>33kV Motorised isolators with Earth Switch</t>
  </si>
  <si>
    <t>33kV Feeder Control and Relay Panel (Simplex Type) suitable for integration to Siemens  SAS</t>
  </si>
  <si>
    <t>Bay level Managed Ethernet switch, rack mounting type in panel with suitable OF PATCH cable of sufficient length for SAS Integration</t>
  </si>
  <si>
    <t>ABT compliant energy meter including installation (SAMAST Compliant)</t>
  </si>
  <si>
    <t>Insulaor strings, Clamps &amp; Connectors (UPG, T Etc.)</t>
  </si>
  <si>
    <t>UPG clamps for connection to Bus. (Panther to Zebra)</t>
  </si>
  <si>
    <t>UPG clamps for connection to Bus. (Panther to Panther)</t>
  </si>
  <si>
    <t>Main earth mat (65x12 GI flat)</t>
  </si>
  <si>
    <t>50x10 GI flat Earthing conductor for earthing of indoor L.T  and control panels, Junction box, Marshalling boxes etc.</t>
  </si>
  <si>
    <t>40mm dia, 3 m long MS rod Earth Electrode,</t>
  </si>
  <si>
    <t>Armoured Control Cable (Copper)</t>
  </si>
  <si>
    <t>4CX2.5 sqmm</t>
  </si>
  <si>
    <t>7CX1.5 sqmm</t>
  </si>
  <si>
    <t>12CX 1.5 sqmm</t>
  </si>
  <si>
    <t>19CX 1.5 sqmm</t>
  </si>
  <si>
    <t xml:space="preserve">Armoured Power Cable (Aluminium) </t>
  </si>
  <si>
    <t>2CX6 sqmm</t>
  </si>
  <si>
    <t>4CX 16sqmm</t>
  </si>
  <si>
    <t>3 1/2 C X 35 sqmm</t>
  </si>
  <si>
    <t>60 W LED Lights for Switch Yard Illumination, including Fitting and fixing</t>
  </si>
  <si>
    <t>Supply of AC Marshalling Kiosk including construction of foundation, installation and cable foundation.
1. 2No 63A, 4P (Incomer)
2. 3No 25A, 4P (Outgoing)
3. 8No 16A, 4P (Outgoing)
4. 8No 10A, 4P (Outgoing)
5. 5No 10A, 2P (Outgoing)</t>
  </si>
  <si>
    <t>Supply of Marshalling Box for CT</t>
  </si>
  <si>
    <t>Supply of Marshalling Box for PT</t>
  </si>
  <si>
    <t xml:space="preserve">Operating Mechanism </t>
  </si>
  <si>
    <t>Set of all Gaskets along with sealing agents</t>
  </si>
  <si>
    <t>33kV, 25kA, 1250A Isolators Contact (01male, &amp; 01 female=01 set)</t>
  </si>
  <si>
    <t>33kV, 400-200/1-1A, 2-Core Single Phase CT complete with all fittings and accessories including Terminal connectors (0.2 class, live tank type)</t>
  </si>
  <si>
    <t>Numerical Backup Relay @30% on 33kV Feeder Control and Relay Panel (Simplex Type) suitable for integration to Siemens  SAS</t>
  </si>
  <si>
    <t>Master trip Relay @ 10% on 33kV Feeder Control and Relay Panel (Simplex Type) suitable for integration to Siemens  SAS</t>
  </si>
  <si>
    <t>Bay control unit @ 30% on 33kV Feeder Control and Relay Panel (Simplex Type) suitable for integration to Siemens  SAS</t>
  </si>
  <si>
    <t>Clamps &amp; Terminal connectors</t>
  </si>
  <si>
    <t>CT Terminal Clamp (Panther)</t>
  </si>
  <si>
    <t>LA Clamp (Panther)</t>
  </si>
  <si>
    <t>Isolator clamp (Panther)</t>
  </si>
  <si>
    <t>CB Terminal connector (Panther)</t>
  </si>
  <si>
    <t xml:space="preserve">Installation of earth electrode for LA with test links including construction of covered earth pits. </t>
  </si>
  <si>
    <t>Construction of extended earth mat using GI flats and connection to risers for equipment earthing as directed.</t>
  </si>
  <si>
    <t>D type</t>
  </si>
  <si>
    <t xml:space="preserve">SWITCHYARD PCC AND GRAVELLING  </t>
  </si>
  <si>
    <t xml:space="preserve">Installation in KIOSK, including testing and commissioning of C&amp;R panel. </t>
  </si>
  <si>
    <t>Integration of C&amp;R panel into existing SAS including Testing and commissioning</t>
  </si>
  <si>
    <r>
      <t xml:space="preserve">Name of Work: </t>
    </r>
    <r>
      <rPr>
        <b/>
        <sz val="11"/>
        <color indexed="10"/>
        <rFont val="Arial"/>
        <family val="2"/>
      </rPr>
      <t>Turnkey Construction of one no. of 33kV Feeder Bay  at 132/33 KV Azara GSS, AEGCL</t>
    </r>
    <r>
      <rPr>
        <b/>
        <sz val="11"/>
        <color indexed="10"/>
        <rFont val="Arial"/>
        <family val="2"/>
      </rPr>
      <t xml:space="preserve"> </t>
    </r>
    <r>
      <rPr>
        <b/>
        <sz val="11"/>
        <color indexed="8"/>
        <rFont val="Arial"/>
        <family val="2"/>
      </rPr>
      <t>[Schedule 3-Erection, Commissioning and Testing]</t>
    </r>
  </si>
  <si>
    <t>km</t>
  </si>
  <si>
    <t>F&amp;I of Equipments and accessories</t>
  </si>
  <si>
    <t>33kV, 25kA, 1250A, Vacumm Circuit Breaker complete with mounting structure and accessories including Terminal connectors and Gas filling kit.</t>
  </si>
  <si>
    <t>33kV, 400-200/1-1A, 2-Core Single Phase CT complete with all fittings and accessories including Terminal connectors (0.2 Class, live tank type).</t>
  </si>
  <si>
    <t xml:space="preserve">For 33kV VCB </t>
  </si>
  <si>
    <t>Erection of mounting structure as required, including construction of foundation  structure as per drawing &amp; specification including supply of all materials, labour, excavation etc.</t>
  </si>
  <si>
    <t>33kV  Vacumm Circuit Breaker</t>
  </si>
  <si>
    <t>33kV Vacumm Circuit Breaker</t>
  </si>
  <si>
    <t xml:space="preserve">Construction of Cable trench &amp; slab as per drawing &amp; specification including supply of all materials, labour, excavation etc.. </t>
  </si>
  <si>
    <t xml:space="preserve">Providing 80mm thick PCC base in prop 1:3:6 as per drawing &amp; specifications including supply of all materials and labour.   </t>
  </si>
  <si>
    <t>Complete one no. of VCB pole (Spare) compatible to fitting in any phase of the VCB</t>
  </si>
  <si>
    <t>Mounting Structures with mounting &amp; foundation bolts as per drawing (F&amp;I).</t>
  </si>
  <si>
    <t>Insulaor strings, Clamps &amp; Connectors (UPG, T Etc.) (F&amp;I)</t>
  </si>
  <si>
    <t>Earthmat Extension and grounding of equipments (F&amp;I)</t>
  </si>
  <si>
    <t>Armoured Control Cable (Copper) (F&amp;I)</t>
  </si>
  <si>
    <t>Armoured Power Cable (Aluminium) (F&amp;I)</t>
  </si>
  <si>
    <t>60 W LED Lights for Switch Yard Illumination, including Fitting and fixing (F&amp;I)</t>
  </si>
  <si>
    <t>Supply of AC Marshalling Kiosk including construction of foundation, installation and cable foundation. (F&amp;I)
1. 2No 63A, 4P (Incomer)
2. 3No 25A, 4P (Outgoing)
3. 8No 16A, 4P (Outgoing)
4. 8No 10A, 4P (Outgoing)
5. 5No 10A, 2P (Outgoing)</t>
  </si>
  <si>
    <t>Mandatory Spares (F&amp;I)</t>
  </si>
  <si>
    <t>Clamps &amp; Terminal connectors (F&amp;I)</t>
  </si>
  <si>
    <r>
      <t xml:space="preserve">Name of Work: </t>
    </r>
    <r>
      <rPr>
        <b/>
        <sz val="11"/>
        <color indexed="10"/>
        <rFont val="Arial"/>
        <family val="2"/>
      </rPr>
      <t xml:space="preserve">Turnkey Construction of one no. of 33kV Feeder Bay  at 132/33 KV Azara GSS, AEGCL </t>
    </r>
    <r>
      <rPr>
        <b/>
        <sz val="11"/>
        <color indexed="10"/>
        <rFont val="Arial"/>
        <family val="2"/>
      </rPr>
      <t xml:space="preserve"> </t>
    </r>
    <r>
      <rPr>
        <b/>
        <sz val="11"/>
        <rFont val="Arial"/>
        <family val="2"/>
      </rPr>
      <t xml:space="preserve">[Schedule 1- Supply]  </t>
    </r>
  </si>
  <si>
    <r>
      <t xml:space="preserve">Name of Work: </t>
    </r>
    <r>
      <rPr>
        <b/>
        <sz val="11"/>
        <color indexed="10"/>
        <rFont val="Arial"/>
        <family val="2"/>
      </rPr>
      <t xml:space="preserve">Turnkey Construction of one no. of 33kV Feeder Bay  at 132/33 KV Azara GSS, AEGCL </t>
    </r>
    <r>
      <rPr>
        <b/>
        <sz val="11"/>
        <color indexed="10"/>
        <rFont val="Arial"/>
        <family val="2"/>
      </rPr>
      <t xml:space="preserve"> </t>
    </r>
    <r>
      <rPr>
        <b/>
        <sz val="11"/>
        <rFont val="Arial"/>
        <family val="2"/>
      </rPr>
      <t xml:space="preserve">[Schedule 1- F&amp;I] </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</si>
</sst>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 numFmtId="190" formatCode="[$₹-4009]\ #,##0.00"/>
    <numFmt numFmtId="191" formatCode="[$-409]d\ mmmm\,\ yyyy"/>
    <numFmt numFmtId="192" formatCode="[$-409]h:mm:ss\ AM/PM"/>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2"/>
      <color indexed="16"/>
      <name val="Arial"/>
      <family val="2"/>
    </font>
    <font>
      <b/>
      <sz val="16"/>
      <color indexed="8"/>
      <name val="Arial Narrow"/>
      <family val="2"/>
    </font>
    <font>
      <sz val="16"/>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sz val="12"/>
      <color rgb="FF800000"/>
      <name val="Arial"/>
      <family val="2"/>
    </font>
    <font>
      <b/>
      <sz val="16"/>
      <color theme="1"/>
      <name val="Arial Narrow"/>
      <family val="2"/>
    </font>
    <font>
      <sz val="16"/>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right style="medium"/>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8" fontId="69"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0" fillId="33" borderId="11" xfId="64"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6"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1" fillId="0" borderId="13" xfId="58" applyNumberFormat="1" applyFont="1" applyFill="1" applyBorder="1" applyAlignment="1">
      <alignment horizontal="center" vertical="center" wrapText="1" readingOrder="1"/>
      <protection/>
    </xf>
    <xf numFmtId="0" fontId="3" fillId="0" borderId="12" xfId="58" applyNumberFormat="1" applyFont="1" applyFill="1" applyBorder="1" applyAlignment="1">
      <alignment horizontal="center" vertical="center"/>
      <protection/>
    </xf>
    <xf numFmtId="0" fontId="67" fillId="0" borderId="12" xfId="57" applyNumberFormat="1" applyFont="1" applyFill="1" applyBorder="1" applyAlignment="1" applyProtection="1">
      <alignment horizontal="center" vertical="center"/>
      <protection/>
    </xf>
    <xf numFmtId="0" fontId="72"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4"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3" fillId="0" borderId="13" xfId="0" applyFont="1" applyFill="1" applyBorder="1" applyAlignment="1">
      <alignment horizontal="left" vertical="top" wrapText="1"/>
    </xf>
    <xf numFmtId="0" fontId="74" fillId="0" borderId="13"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4" fillId="0" borderId="13" xfId="0" applyFont="1" applyFill="1" applyBorder="1" applyAlignment="1">
      <alignment horizontal="left" vertical="center"/>
    </xf>
    <xf numFmtId="0" fontId="74" fillId="0" borderId="13" xfId="0" applyFont="1" applyFill="1" applyBorder="1" applyAlignment="1">
      <alignment horizontal="center" vertical="center" wrapText="1"/>
    </xf>
    <xf numFmtId="2" fontId="15" fillId="0" borderId="13" xfId="58" applyNumberFormat="1" applyFont="1" applyFill="1" applyBorder="1" applyAlignment="1">
      <alignment horizontal="center" vertical="center"/>
      <protection/>
    </xf>
    <xf numFmtId="0" fontId="74" fillId="0" borderId="19" xfId="0" applyFont="1" applyFill="1" applyBorder="1" applyAlignment="1">
      <alignment horizontal="left" vertical="center"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2085975</xdr:colOff>
      <xdr:row>1</xdr:row>
      <xdr:rowOff>0</xdr:rowOff>
    </xdr:to>
    <xdr:grpSp>
      <xdr:nvGrpSpPr>
        <xdr:cNvPr id="1" name="Group 1"/>
        <xdr:cNvGrpSpPr>
          <a:grpSpLocks noChangeAspect="1"/>
        </xdr:cNvGrpSpPr>
      </xdr:nvGrpSpPr>
      <xdr:grpSpPr>
        <a:xfrm>
          <a:off x="95250" y="85725"/>
          <a:ext cx="3019425" cy="238125"/>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2085975</xdr:colOff>
      <xdr:row>1</xdr:row>
      <xdr:rowOff>0</xdr:rowOff>
    </xdr:to>
    <xdr:grpSp>
      <xdr:nvGrpSpPr>
        <xdr:cNvPr id="1" name="Group 1"/>
        <xdr:cNvGrpSpPr>
          <a:grpSpLocks noChangeAspect="1"/>
        </xdr:cNvGrpSpPr>
      </xdr:nvGrpSpPr>
      <xdr:grpSpPr>
        <a:xfrm>
          <a:off x="95250" y="85725"/>
          <a:ext cx="3019425" cy="238125"/>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1</xdr:row>
      <xdr:rowOff>0</xdr:rowOff>
    </xdr:to>
    <xdr:grpSp>
      <xdr:nvGrpSpPr>
        <xdr:cNvPr id="1" name="Group 1"/>
        <xdr:cNvGrpSpPr>
          <a:grpSpLocks noChangeAspect="1"/>
        </xdr:cNvGrpSpPr>
      </xdr:nvGrpSpPr>
      <xdr:grpSpPr>
        <a:xfrm>
          <a:off x="95250" y="85725"/>
          <a:ext cx="3009900" cy="2381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2">
    <tabColor theme="4" tint="-0.4999699890613556"/>
  </sheetPr>
  <dimension ref="A1:II73"/>
  <sheetViews>
    <sheetView showGridLines="0" view="pageBreakPreview" zoomScale="60" zoomScaleNormal="60" zoomScalePageLayoutView="0" workbookViewId="0" topLeftCell="A1">
      <selection activeCell="C72" sqref="C72:BC72"/>
    </sheetView>
  </sheetViews>
  <sheetFormatPr defaultColWidth="9.140625" defaultRowHeight="15"/>
  <cols>
    <col min="1" max="1" width="15.421875" style="35" customWidth="1"/>
    <col min="2" max="2" width="49.00390625" style="35" customWidth="1"/>
    <col min="3" max="3" width="14.57421875" style="54" hidden="1" customWidth="1"/>
    <col min="4" max="4" width="14.57421875" style="73" customWidth="1"/>
    <col min="5" max="5" width="11.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1.851562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0.42187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88" t="s">
        <v>53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201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50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84" customHeight="1">
      <c r="A8" s="8"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6.75" customHeight="1">
      <c r="A13" s="53">
        <v>1</v>
      </c>
      <c r="B13" s="76" t="s">
        <v>119</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183</v>
      </c>
      <c r="C14" s="55" t="s">
        <v>47</v>
      </c>
      <c r="D14" s="78">
        <v>1</v>
      </c>
      <c r="E14" s="78" t="s">
        <v>110</v>
      </c>
      <c r="F14" s="47"/>
      <c r="G14" s="26"/>
      <c r="H14" s="20"/>
      <c r="I14" s="19" t="s">
        <v>35</v>
      </c>
      <c r="J14" s="21">
        <f aca="true" t="shared" si="0" ref="J14:J69">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78" customHeight="1">
      <c r="A15" s="79">
        <v>1.02</v>
      </c>
      <c r="B15" s="75" t="s">
        <v>131</v>
      </c>
      <c r="C15" s="55" t="s">
        <v>48</v>
      </c>
      <c r="D15" s="78">
        <v>1</v>
      </c>
      <c r="E15" s="78" t="s">
        <v>55</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78" customHeight="1">
      <c r="A16" s="79">
        <v>1.03</v>
      </c>
      <c r="B16" s="75" t="s">
        <v>132</v>
      </c>
      <c r="C16" s="55" t="s">
        <v>56</v>
      </c>
      <c r="D16" s="78">
        <v>1</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90.75" customHeight="1">
      <c r="A17" s="79">
        <v>1.04</v>
      </c>
      <c r="B17" s="75" t="s">
        <v>184</v>
      </c>
      <c r="C17" s="55" t="s">
        <v>57</v>
      </c>
      <c r="D17" s="78">
        <v>3</v>
      </c>
      <c r="E17" s="78" t="s">
        <v>110</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39.75" customHeight="1">
      <c r="A18" s="79">
        <v>1.05</v>
      </c>
      <c r="B18" s="75" t="s">
        <v>133</v>
      </c>
      <c r="C18" s="55" t="s">
        <v>58</v>
      </c>
      <c r="D18" s="78">
        <v>3</v>
      </c>
      <c r="E18" s="78" t="s">
        <v>110</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134</v>
      </c>
      <c r="C19" s="55" t="s">
        <v>59</v>
      </c>
      <c r="D19" s="78">
        <v>3</v>
      </c>
      <c r="E19" s="78" t="s">
        <v>110</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135</v>
      </c>
      <c r="C20" s="55" t="s">
        <v>60</v>
      </c>
      <c r="D20" s="78">
        <v>3</v>
      </c>
      <c r="E20" s="78" t="s">
        <v>110</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109</v>
      </c>
      <c r="C21" s="55" t="s">
        <v>61</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49.5" customHeight="1">
      <c r="A22" s="79">
        <v>2.01</v>
      </c>
      <c r="B22" s="75" t="s">
        <v>136</v>
      </c>
      <c r="C22" s="55" t="s">
        <v>62</v>
      </c>
      <c r="D22" s="78">
        <v>1</v>
      </c>
      <c r="E22" s="78" t="s">
        <v>55</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29">total_amount_ba($B$2,$D$2,D22,F22,J22,K22,M22)</f>
        <v>0</v>
      </c>
      <c r="BB22" s="45">
        <f aca="true" t="shared" si="5" ref="BB22:BB29">BA22+SUM(N22:AZ22)</f>
        <v>0</v>
      </c>
      <c r="BC22" s="23" t="str">
        <f aca="true" t="shared" si="6" ref="BC22:BC29">SpellNumber(L22,BB22)</f>
        <v>INR Zero Only</v>
      </c>
      <c r="IE22" s="25">
        <v>1.01</v>
      </c>
      <c r="IF22" s="25" t="s">
        <v>36</v>
      </c>
      <c r="IG22" s="25" t="s">
        <v>33</v>
      </c>
      <c r="IH22" s="25">
        <v>123.223</v>
      </c>
      <c r="II22" s="25" t="s">
        <v>34</v>
      </c>
    </row>
    <row r="23" spans="1:243" s="24" customFormat="1" ht="37.5" customHeight="1">
      <c r="A23" s="79">
        <v>2.02</v>
      </c>
      <c r="B23" s="75" t="s">
        <v>137</v>
      </c>
      <c r="C23" s="55" t="s">
        <v>63</v>
      </c>
      <c r="D23" s="78">
        <v>3</v>
      </c>
      <c r="E23" s="78" t="s">
        <v>110</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9">
        <v>2.03</v>
      </c>
      <c r="B24" s="75" t="s">
        <v>115</v>
      </c>
      <c r="C24" s="55" t="s">
        <v>64</v>
      </c>
      <c r="D24" s="78">
        <v>3</v>
      </c>
      <c r="E24" s="78" t="s">
        <v>110</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9">
        <v>2.04</v>
      </c>
      <c r="B25" s="75" t="s">
        <v>138</v>
      </c>
      <c r="C25" s="55" t="s">
        <v>65</v>
      </c>
      <c r="D25" s="78">
        <v>1</v>
      </c>
      <c r="E25" s="78" t="s">
        <v>110</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51" customHeight="1">
      <c r="A26" s="79">
        <v>2.05</v>
      </c>
      <c r="B26" s="75" t="s">
        <v>139</v>
      </c>
      <c r="C26" s="55" t="s">
        <v>66</v>
      </c>
      <c r="D26" s="78">
        <v>1</v>
      </c>
      <c r="E26" s="78" t="s">
        <v>55</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24" customFormat="1" ht="84" customHeight="1">
      <c r="A27" s="79">
        <v>3</v>
      </c>
      <c r="B27" s="75" t="s">
        <v>140</v>
      </c>
      <c r="C27" s="55" t="s">
        <v>67</v>
      </c>
      <c r="D27" s="78">
        <v>1</v>
      </c>
      <c r="E27" s="78" t="s">
        <v>110</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4"/>
        <v>0</v>
      </c>
      <c r="BB27" s="45">
        <f t="shared" si="5"/>
        <v>0</v>
      </c>
      <c r="BC27" s="23" t="str">
        <f t="shared" si="6"/>
        <v>INR Zero Only</v>
      </c>
      <c r="IE27" s="25">
        <v>1.01</v>
      </c>
      <c r="IF27" s="25" t="s">
        <v>36</v>
      </c>
      <c r="IG27" s="25" t="s">
        <v>33</v>
      </c>
      <c r="IH27" s="25">
        <v>123.223</v>
      </c>
      <c r="II27" s="25" t="s">
        <v>34</v>
      </c>
    </row>
    <row r="28" spans="1:243" s="24" customFormat="1" ht="78.75" customHeight="1">
      <c r="A28" s="79">
        <v>4</v>
      </c>
      <c r="B28" s="75" t="s">
        <v>141</v>
      </c>
      <c r="C28" s="55" t="s">
        <v>68</v>
      </c>
      <c r="D28" s="78">
        <v>1</v>
      </c>
      <c r="E28" s="78" t="s">
        <v>110</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24" customFormat="1" ht="78.75" customHeight="1">
      <c r="A29" s="79">
        <v>5</v>
      </c>
      <c r="B29" s="75" t="s">
        <v>142</v>
      </c>
      <c r="C29" s="55" t="s">
        <v>69</v>
      </c>
      <c r="D29" s="78">
        <v>1</v>
      </c>
      <c r="E29" s="78" t="s">
        <v>110</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4"/>
        <v>0</v>
      </c>
      <c r="BB29" s="45">
        <f t="shared" si="5"/>
        <v>0</v>
      </c>
      <c r="BC29" s="23" t="str">
        <f t="shared" si="6"/>
        <v>INR Zero Only</v>
      </c>
      <c r="IE29" s="25">
        <v>1.01</v>
      </c>
      <c r="IF29" s="25" t="s">
        <v>36</v>
      </c>
      <c r="IG29" s="25" t="s">
        <v>33</v>
      </c>
      <c r="IH29" s="25">
        <v>123.223</v>
      </c>
      <c r="II29" s="25" t="s">
        <v>34</v>
      </c>
    </row>
    <row r="30" spans="1:243" s="14" customFormat="1" ht="54" customHeight="1">
      <c r="A30" s="53">
        <v>6</v>
      </c>
      <c r="B30" s="76" t="s">
        <v>143</v>
      </c>
      <c r="C30" s="55" t="s">
        <v>70</v>
      </c>
      <c r="D30" s="70"/>
      <c r="E30" s="53"/>
      <c r="F30" s="18"/>
      <c r="G30" s="18"/>
      <c r="H30" s="18"/>
      <c r="I30" s="18"/>
      <c r="J30" s="18"/>
      <c r="K30" s="18"/>
      <c r="L30" s="18"/>
      <c r="M30" s="18"/>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2"/>
      <c r="BB30" s="62"/>
      <c r="BC30" s="18"/>
      <c r="IE30" s="15"/>
      <c r="IF30" s="15"/>
      <c r="IG30" s="15"/>
      <c r="IH30" s="15"/>
      <c r="II30" s="15"/>
    </row>
    <row r="31" spans="1:243" s="24" customFormat="1" ht="40.5" customHeight="1">
      <c r="A31" s="79">
        <v>6.01</v>
      </c>
      <c r="B31" s="75" t="s">
        <v>144</v>
      </c>
      <c r="C31" s="55" t="s">
        <v>71</v>
      </c>
      <c r="D31" s="78">
        <v>12</v>
      </c>
      <c r="E31" s="78" t="s">
        <v>110</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36</v>
      </c>
      <c r="IG31" s="25" t="s">
        <v>33</v>
      </c>
      <c r="IH31" s="25">
        <v>123.223</v>
      </c>
      <c r="II31" s="25" t="s">
        <v>34</v>
      </c>
    </row>
    <row r="32" spans="1:243" s="24" customFormat="1" ht="37.5" customHeight="1">
      <c r="A32" s="79">
        <v>6.02</v>
      </c>
      <c r="B32" s="75" t="s">
        <v>145</v>
      </c>
      <c r="C32" s="55" t="s">
        <v>72</v>
      </c>
      <c r="D32" s="78">
        <v>12</v>
      </c>
      <c r="E32" s="78" t="s">
        <v>110</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28.5" customHeight="1">
      <c r="A33" s="79">
        <v>7</v>
      </c>
      <c r="B33" s="75" t="s">
        <v>111</v>
      </c>
      <c r="C33" s="55" t="s">
        <v>73</v>
      </c>
      <c r="D33" s="78">
        <v>0.5</v>
      </c>
      <c r="E33" s="78" t="s">
        <v>181</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14" customFormat="1" ht="51" customHeight="1">
      <c r="A34" s="53">
        <v>8</v>
      </c>
      <c r="B34" s="76" t="s">
        <v>112</v>
      </c>
      <c r="C34" s="55" t="s">
        <v>74</v>
      </c>
      <c r="D34" s="70"/>
      <c r="E34" s="53"/>
      <c r="F34" s="18"/>
      <c r="G34" s="18"/>
      <c r="H34" s="18"/>
      <c r="I34" s="18"/>
      <c r="J34" s="18"/>
      <c r="K34" s="18"/>
      <c r="L34" s="18"/>
      <c r="M34" s="18"/>
      <c r="N34" s="18"/>
      <c r="O34" s="18"/>
      <c r="P34" s="18"/>
      <c r="Q34" s="18"/>
      <c r="R34" s="18"/>
      <c r="S34" s="13"/>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62"/>
      <c r="BB34" s="62"/>
      <c r="BC34" s="18"/>
      <c r="IE34" s="15"/>
      <c r="IF34" s="15"/>
      <c r="IG34" s="15"/>
      <c r="IH34" s="15"/>
      <c r="II34" s="15"/>
    </row>
    <row r="35" spans="1:243" s="24" customFormat="1" ht="43.5" customHeight="1">
      <c r="A35" s="79">
        <v>8.01</v>
      </c>
      <c r="B35" s="75" t="s">
        <v>146</v>
      </c>
      <c r="C35" s="55" t="s">
        <v>75</v>
      </c>
      <c r="D35" s="78">
        <v>300</v>
      </c>
      <c r="E35" s="78" t="s">
        <v>118</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aca="true" t="shared" si="7" ref="BA35:BA46">total_amount_ba($B$2,$D$2,D35,F35,J35,K35,M35)</f>
        <v>0</v>
      </c>
      <c r="BB35" s="45">
        <f aca="true" t="shared" si="8" ref="BB35:BB46">BA35+SUM(N35:AZ35)</f>
        <v>0</v>
      </c>
      <c r="BC35" s="23" t="str">
        <f aca="true" t="shared" si="9" ref="BC35:BC46">SpellNumber(L35,BB35)</f>
        <v>INR Zero Only</v>
      </c>
      <c r="IE35" s="25">
        <v>1.01</v>
      </c>
      <c r="IF35" s="25" t="s">
        <v>36</v>
      </c>
      <c r="IG35" s="25" t="s">
        <v>33</v>
      </c>
      <c r="IH35" s="25">
        <v>123.223</v>
      </c>
      <c r="II35" s="25" t="s">
        <v>34</v>
      </c>
    </row>
    <row r="36" spans="1:243" s="24" customFormat="1" ht="60" customHeight="1">
      <c r="A36" s="79">
        <v>8.02</v>
      </c>
      <c r="B36" s="75" t="s">
        <v>147</v>
      </c>
      <c r="C36" s="55" t="s">
        <v>76</v>
      </c>
      <c r="D36" s="78">
        <v>100</v>
      </c>
      <c r="E36" s="78" t="s">
        <v>118</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7"/>
        <v>0</v>
      </c>
      <c r="BB36" s="45">
        <f t="shared" si="8"/>
        <v>0</v>
      </c>
      <c r="BC36" s="23" t="str">
        <f t="shared" si="9"/>
        <v>INR Zero Only</v>
      </c>
      <c r="IE36" s="25">
        <v>1.01</v>
      </c>
      <c r="IF36" s="25" t="s">
        <v>36</v>
      </c>
      <c r="IG36" s="25" t="s">
        <v>33</v>
      </c>
      <c r="IH36" s="25">
        <v>123.223</v>
      </c>
      <c r="II36" s="25" t="s">
        <v>34</v>
      </c>
    </row>
    <row r="37" spans="1:243" s="24" customFormat="1" ht="42.75" customHeight="1">
      <c r="A37" s="79">
        <v>8.03</v>
      </c>
      <c r="B37" s="75" t="s">
        <v>148</v>
      </c>
      <c r="C37" s="55" t="s">
        <v>77</v>
      </c>
      <c r="D37" s="78">
        <v>3</v>
      </c>
      <c r="E37" s="78" t="s">
        <v>110</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7"/>
        <v>0</v>
      </c>
      <c r="BB37" s="45">
        <f t="shared" si="8"/>
        <v>0</v>
      </c>
      <c r="BC37" s="23" t="str">
        <f t="shared" si="9"/>
        <v>INR Zero Only</v>
      </c>
      <c r="IE37" s="25">
        <v>1.01</v>
      </c>
      <c r="IF37" s="25" t="s">
        <v>36</v>
      </c>
      <c r="IG37" s="25" t="s">
        <v>33</v>
      </c>
      <c r="IH37" s="25">
        <v>123.223</v>
      </c>
      <c r="II37" s="25" t="s">
        <v>34</v>
      </c>
    </row>
    <row r="38" spans="1:243" s="14" customFormat="1" ht="37.5" customHeight="1">
      <c r="A38" s="53">
        <v>9</v>
      </c>
      <c r="B38" s="76" t="s">
        <v>149</v>
      </c>
      <c r="C38" s="55" t="s">
        <v>78</v>
      </c>
      <c r="D38" s="70"/>
      <c r="E38" s="53"/>
      <c r="F38" s="18"/>
      <c r="G38" s="18"/>
      <c r="H38" s="18"/>
      <c r="I38" s="18"/>
      <c r="J38" s="18"/>
      <c r="K38" s="18"/>
      <c r="L38" s="18"/>
      <c r="M38" s="18"/>
      <c r="N38" s="18"/>
      <c r="O38" s="18"/>
      <c r="P38" s="18"/>
      <c r="Q38" s="18"/>
      <c r="R38" s="18"/>
      <c r="S38" s="13"/>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2"/>
      <c r="BB38" s="62"/>
      <c r="BC38" s="18"/>
      <c r="IE38" s="15"/>
      <c r="IF38" s="15"/>
      <c r="IG38" s="15"/>
      <c r="IH38" s="15"/>
      <c r="II38" s="15"/>
    </row>
    <row r="39" spans="1:243" s="24" customFormat="1" ht="32.25" customHeight="1">
      <c r="A39" s="79">
        <v>9.01</v>
      </c>
      <c r="B39" s="77" t="s">
        <v>150</v>
      </c>
      <c r="C39" s="55" t="s">
        <v>79</v>
      </c>
      <c r="D39" s="78">
        <v>500</v>
      </c>
      <c r="E39" s="78" t="s">
        <v>118</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34.5" customHeight="1">
      <c r="A40" s="79">
        <v>9.02</v>
      </c>
      <c r="B40" s="77" t="s">
        <v>151</v>
      </c>
      <c r="C40" s="55" t="s">
        <v>80</v>
      </c>
      <c r="D40" s="78">
        <v>500</v>
      </c>
      <c r="E40" s="78" t="s">
        <v>118</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24" customFormat="1" ht="33.75" customHeight="1">
      <c r="A41" s="79">
        <v>9.03</v>
      </c>
      <c r="B41" s="77" t="s">
        <v>152</v>
      </c>
      <c r="C41" s="55" t="s">
        <v>81</v>
      </c>
      <c r="D41" s="78">
        <v>500</v>
      </c>
      <c r="E41" s="78" t="s">
        <v>118</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7"/>
        <v>0</v>
      </c>
      <c r="BB41" s="45">
        <f t="shared" si="8"/>
        <v>0</v>
      </c>
      <c r="BC41" s="23" t="str">
        <f t="shared" si="9"/>
        <v>INR Zero Only</v>
      </c>
      <c r="IE41" s="25">
        <v>1.01</v>
      </c>
      <c r="IF41" s="25" t="s">
        <v>36</v>
      </c>
      <c r="IG41" s="25" t="s">
        <v>33</v>
      </c>
      <c r="IH41" s="25">
        <v>123.223</v>
      </c>
      <c r="II41" s="25" t="s">
        <v>34</v>
      </c>
    </row>
    <row r="42" spans="1:243" s="24" customFormat="1" ht="33.75" customHeight="1">
      <c r="A42" s="79">
        <v>9.04</v>
      </c>
      <c r="B42" s="77" t="s">
        <v>153</v>
      </c>
      <c r="C42" s="55" t="s">
        <v>82</v>
      </c>
      <c r="D42" s="78">
        <v>500</v>
      </c>
      <c r="E42" s="78" t="s">
        <v>118</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7"/>
        <v>0</v>
      </c>
      <c r="BB42" s="45">
        <f t="shared" si="8"/>
        <v>0</v>
      </c>
      <c r="BC42" s="23" t="str">
        <f t="shared" si="9"/>
        <v>INR Zero Only</v>
      </c>
      <c r="IE42" s="25">
        <v>1.01</v>
      </c>
      <c r="IF42" s="25" t="s">
        <v>36</v>
      </c>
      <c r="IG42" s="25" t="s">
        <v>33</v>
      </c>
      <c r="IH42" s="25">
        <v>123.223</v>
      </c>
      <c r="II42" s="25" t="s">
        <v>34</v>
      </c>
    </row>
    <row r="43" spans="1:243" s="14" customFormat="1" ht="30" customHeight="1">
      <c r="A43" s="53">
        <v>10</v>
      </c>
      <c r="B43" s="76" t="s">
        <v>154</v>
      </c>
      <c r="C43" s="55" t="s">
        <v>83</v>
      </c>
      <c r="D43" s="70"/>
      <c r="E43" s="53"/>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2"/>
      <c r="BB43" s="62"/>
      <c r="BC43" s="18"/>
      <c r="IE43" s="15"/>
      <c r="IF43" s="15"/>
      <c r="IG43" s="15"/>
      <c r="IH43" s="15"/>
      <c r="II43" s="15"/>
    </row>
    <row r="44" spans="1:243" s="24" customFormat="1" ht="31.5" customHeight="1">
      <c r="A44" s="79">
        <v>10.01</v>
      </c>
      <c r="B44" s="75" t="s">
        <v>155</v>
      </c>
      <c r="C44" s="55" t="s">
        <v>84</v>
      </c>
      <c r="D44" s="78">
        <v>500</v>
      </c>
      <c r="E44" s="78" t="s">
        <v>118</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7"/>
        <v>0</v>
      </c>
      <c r="BB44" s="45">
        <f t="shared" si="8"/>
        <v>0</v>
      </c>
      <c r="BC44" s="23" t="str">
        <f t="shared" si="9"/>
        <v>INR Zero Only</v>
      </c>
      <c r="IE44" s="25">
        <v>1.01</v>
      </c>
      <c r="IF44" s="25" t="s">
        <v>36</v>
      </c>
      <c r="IG44" s="25" t="s">
        <v>33</v>
      </c>
      <c r="IH44" s="25">
        <v>123.223</v>
      </c>
      <c r="II44" s="25" t="s">
        <v>34</v>
      </c>
    </row>
    <row r="45" spans="1:243" s="24" customFormat="1" ht="29.25" customHeight="1">
      <c r="A45" s="79">
        <v>10.02</v>
      </c>
      <c r="B45" s="75" t="s">
        <v>156</v>
      </c>
      <c r="C45" s="55" t="s">
        <v>85</v>
      </c>
      <c r="D45" s="78">
        <v>500</v>
      </c>
      <c r="E45" s="78" t="s">
        <v>118</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7"/>
        <v>0</v>
      </c>
      <c r="BB45" s="45">
        <f t="shared" si="8"/>
        <v>0</v>
      </c>
      <c r="BC45" s="23" t="str">
        <f t="shared" si="9"/>
        <v>INR Zero Only</v>
      </c>
      <c r="IE45" s="25">
        <v>1.01</v>
      </c>
      <c r="IF45" s="25" t="s">
        <v>36</v>
      </c>
      <c r="IG45" s="25" t="s">
        <v>33</v>
      </c>
      <c r="IH45" s="25">
        <v>123.223</v>
      </c>
      <c r="II45" s="25" t="s">
        <v>34</v>
      </c>
    </row>
    <row r="46" spans="1:243" s="24" customFormat="1" ht="33" customHeight="1">
      <c r="A46" s="79">
        <v>10.03</v>
      </c>
      <c r="B46" s="77" t="s">
        <v>157</v>
      </c>
      <c r="C46" s="55" t="s">
        <v>86</v>
      </c>
      <c r="D46" s="78">
        <v>500</v>
      </c>
      <c r="E46" s="78" t="s">
        <v>118</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7"/>
        <v>0</v>
      </c>
      <c r="BB46" s="45">
        <f t="shared" si="8"/>
        <v>0</v>
      </c>
      <c r="BC46" s="23" t="str">
        <f t="shared" si="9"/>
        <v>INR Zero Only</v>
      </c>
      <c r="IE46" s="25">
        <v>1.01</v>
      </c>
      <c r="IF46" s="25" t="s">
        <v>36</v>
      </c>
      <c r="IG46" s="25" t="s">
        <v>33</v>
      </c>
      <c r="IH46" s="25">
        <v>123.223</v>
      </c>
      <c r="II46" s="25" t="s">
        <v>34</v>
      </c>
    </row>
    <row r="47" spans="1:243" s="24" customFormat="1" ht="63" customHeight="1">
      <c r="A47" s="53">
        <v>11</v>
      </c>
      <c r="B47" s="76" t="s">
        <v>158</v>
      </c>
      <c r="C47" s="55" t="s">
        <v>87</v>
      </c>
      <c r="D47" s="78">
        <v>6</v>
      </c>
      <c r="E47" s="78" t="s">
        <v>54</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36</v>
      </c>
      <c r="IG47" s="25" t="s">
        <v>33</v>
      </c>
      <c r="IH47" s="25">
        <v>123.223</v>
      </c>
      <c r="II47" s="25" t="s">
        <v>34</v>
      </c>
    </row>
    <row r="48" spans="1:243" s="24" customFormat="1" ht="163.5" customHeight="1">
      <c r="A48" s="53">
        <v>12</v>
      </c>
      <c r="B48" s="76" t="s">
        <v>159</v>
      </c>
      <c r="C48" s="55" t="s">
        <v>88</v>
      </c>
      <c r="D48" s="78">
        <v>1</v>
      </c>
      <c r="E48" s="78" t="s">
        <v>110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24" customFormat="1" ht="32.25" customHeight="1">
      <c r="A49" s="53">
        <v>13</v>
      </c>
      <c r="B49" s="75" t="s">
        <v>160</v>
      </c>
      <c r="C49" s="55" t="s">
        <v>89</v>
      </c>
      <c r="D49" s="78">
        <v>1</v>
      </c>
      <c r="E49" s="78" t="s">
        <v>110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total_amount_ba($B$2,$D$2,D49,F49,J49,K49,M49)</f>
        <v>0</v>
      </c>
      <c r="BB49" s="45">
        <f>BA49+SUM(N49:AZ49)</f>
        <v>0</v>
      </c>
      <c r="BC49" s="23" t="str">
        <f>SpellNumber(L49,BB49)</f>
        <v>INR Zero Only</v>
      </c>
      <c r="IE49" s="25">
        <v>1.01</v>
      </c>
      <c r="IF49" s="25" t="s">
        <v>36</v>
      </c>
      <c r="IG49" s="25" t="s">
        <v>33</v>
      </c>
      <c r="IH49" s="25">
        <v>123.223</v>
      </c>
      <c r="II49" s="25" t="s">
        <v>34</v>
      </c>
    </row>
    <row r="50" spans="1:243" s="24" customFormat="1" ht="36" customHeight="1">
      <c r="A50" s="53">
        <v>14</v>
      </c>
      <c r="B50" s="75" t="s">
        <v>161</v>
      </c>
      <c r="C50" s="55" t="s">
        <v>90</v>
      </c>
      <c r="D50" s="78">
        <v>1</v>
      </c>
      <c r="E50" s="78" t="s">
        <v>110</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14" customFormat="1" ht="37.5" customHeight="1">
      <c r="A51" s="53">
        <v>15</v>
      </c>
      <c r="B51" s="76" t="s">
        <v>113</v>
      </c>
      <c r="C51" s="55" t="s">
        <v>91</v>
      </c>
      <c r="D51" s="70"/>
      <c r="E51" s="53"/>
      <c r="F51" s="18"/>
      <c r="G51" s="18"/>
      <c r="H51" s="18"/>
      <c r="I51" s="18"/>
      <c r="J51" s="18"/>
      <c r="K51" s="18"/>
      <c r="L51" s="18"/>
      <c r="M51" s="18"/>
      <c r="N51" s="18"/>
      <c r="O51" s="18"/>
      <c r="P51" s="18"/>
      <c r="Q51" s="18"/>
      <c r="R51" s="18"/>
      <c r="S51" s="13"/>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62"/>
      <c r="BB51" s="62"/>
      <c r="BC51" s="18"/>
      <c r="IE51" s="15"/>
      <c r="IF51" s="15"/>
      <c r="IG51" s="15"/>
      <c r="IH51" s="15"/>
      <c r="II51" s="15"/>
    </row>
    <row r="52" spans="1:243" s="14" customFormat="1" ht="24" customHeight="1">
      <c r="A52" s="79">
        <v>15.01</v>
      </c>
      <c r="B52" s="75" t="s">
        <v>185</v>
      </c>
      <c r="C52" s="55" t="s">
        <v>92</v>
      </c>
      <c r="D52" s="70"/>
      <c r="E52" s="53"/>
      <c r="F52" s="18"/>
      <c r="G52" s="18"/>
      <c r="H52" s="18"/>
      <c r="I52" s="18"/>
      <c r="J52" s="18"/>
      <c r="K52" s="18"/>
      <c r="L52" s="18"/>
      <c r="M52" s="18"/>
      <c r="N52" s="18"/>
      <c r="O52" s="18"/>
      <c r="P52" s="18"/>
      <c r="Q52" s="18"/>
      <c r="R52" s="18"/>
      <c r="S52" s="13"/>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62"/>
      <c r="BB52" s="62"/>
      <c r="BC52" s="18"/>
      <c r="IE52" s="15"/>
      <c r="IF52" s="15"/>
      <c r="IG52" s="15"/>
      <c r="IH52" s="15"/>
      <c r="II52" s="15"/>
    </row>
    <row r="53" spans="1:243" s="24" customFormat="1" ht="21" customHeight="1">
      <c r="A53" s="79">
        <v>15.02</v>
      </c>
      <c r="B53" s="75" t="s">
        <v>162</v>
      </c>
      <c r="C53" s="55" t="s">
        <v>93</v>
      </c>
      <c r="D53" s="78">
        <v>1</v>
      </c>
      <c r="E53" s="78" t="s">
        <v>110</v>
      </c>
      <c r="F53" s="47"/>
      <c r="G53" s="26"/>
      <c r="H53" s="20"/>
      <c r="I53" s="19" t="s">
        <v>35</v>
      </c>
      <c r="J53" s="21">
        <f>IF(I53="Less(-)",-1,1)</f>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aca="true" t="shared" si="10" ref="BA53:BA64">total_amount_ba($B$2,$D$2,D53,F53,J53,K53,M53)</f>
        <v>0</v>
      </c>
      <c r="BB53" s="45">
        <f aca="true" t="shared" si="11" ref="BB53:BB64">BA53+SUM(N53:AZ53)</f>
        <v>0</v>
      </c>
      <c r="BC53" s="23" t="str">
        <f aca="true" t="shared" si="12" ref="BC53:BC64">SpellNumber(L53,BB53)</f>
        <v>INR Zero Only</v>
      </c>
      <c r="IE53" s="25">
        <v>1.01</v>
      </c>
      <c r="IF53" s="25" t="s">
        <v>36</v>
      </c>
      <c r="IG53" s="25" t="s">
        <v>33</v>
      </c>
      <c r="IH53" s="25">
        <v>123.223</v>
      </c>
      <c r="II53" s="25" t="s">
        <v>34</v>
      </c>
    </row>
    <row r="54" spans="1:243" s="24" customFormat="1" ht="21" customHeight="1">
      <c r="A54" s="79">
        <v>15.03</v>
      </c>
      <c r="B54" s="75" t="s">
        <v>122</v>
      </c>
      <c r="C54" s="55" t="s">
        <v>94</v>
      </c>
      <c r="D54" s="78">
        <v>6</v>
      </c>
      <c r="E54" s="78" t="s">
        <v>110</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0"/>
        <v>0</v>
      </c>
      <c r="BB54" s="45">
        <f t="shared" si="11"/>
        <v>0</v>
      </c>
      <c r="BC54" s="23" t="str">
        <f t="shared" si="12"/>
        <v>INR Zero Only</v>
      </c>
      <c r="IE54" s="25">
        <v>1.01</v>
      </c>
      <c r="IF54" s="25" t="s">
        <v>36</v>
      </c>
      <c r="IG54" s="25" t="s">
        <v>33</v>
      </c>
      <c r="IH54" s="25">
        <v>123.223</v>
      </c>
      <c r="II54" s="25" t="s">
        <v>34</v>
      </c>
    </row>
    <row r="55" spans="1:243" s="24" customFormat="1" ht="33" customHeight="1">
      <c r="A55" s="79">
        <v>15.04</v>
      </c>
      <c r="B55" s="75" t="s">
        <v>123</v>
      </c>
      <c r="C55" s="55" t="s">
        <v>95</v>
      </c>
      <c r="D55" s="78">
        <v>6</v>
      </c>
      <c r="E55" s="78" t="s">
        <v>110</v>
      </c>
      <c r="F55" s="47"/>
      <c r="G55" s="26"/>
      <c r="H55" s="20"/>
      <c r="I55" s="19" t="s">
        <v>35</v>
      </c>
      <c r="J55" s="21">
        <f t="shared" si="0"/>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10"/>
        <v>0</v>
      </c>
      <c r="BB55" s="45">
        <f t="shared" si="11"/>
        <v>0</v>
      </c>
      <c r="BC55" s="23" t="str">
        <f t="shared" si="12"/>
        <v>INR Zero Only</v>
      </c>
      <c r="IE55" s="25">
        <v>1.01</v>
      </c>
      <c r="IF55" s="25" t="s">
        <v>36</v>
      </c>
      <c r="IG55" s="25" t="s">
        <v>33</v>
      </c>
      <c r="IH55" s="25">
        <v>123.223</v>
      </c>
      <c r="II55" s="25" t="s">
        <v>34</v>
      </c>
    </row>
    <row r="56" spans="1:243" s="24" customFormat="1" ht="30.75" customHeight="1">
      <c r="A56" s="79">
        <v>15.05</v>
      </c>
      <c r="B56" s="75" t="s">
        <v>124</v>
      </c>
      <c r="C56" s="55" t="s">
        <v>96</v>
      </c>
      <c r="D56" s="78">
        <v>1</v>
      </c>
      <c r="E56" s="78" t="s">
        <v>110</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0"/>
        <v>0</v>
      </c>
      <c r="BB56" s="45">
        <f t="shared" si="11"/>
        <v>0</v>
      </c>
      <c r="BC56" s="23" t="str">
        <f t="shared" si="12"/>
        <v>INR Zero Only</v>
      </c>
      <c r="IE56" s="25">
        <v>1.01</v>
      </c>
      <c r="IF56" s="25" t="s">
        <v>36</v>
      </c>
      <c r="IG56" s="25" t="s">
        <v>33</v>
      </c>
      <c r="IH56" s="25">
        <v>123.223</v>
      </c>
      <c r="II56" s="25" t="s">
        <v>34</v>
      </c>
    </row>
    <row r="57" spans="1:243" s="24" customFormat="1" ht="45" customHeight="1">
      <c r="A57" s="79">
        <v>15.06</v>
      </c>
      <c r="B57" s="75" t="s">
        <v>191</v>
      </c>
      <c r="C57" s="55" t="s">
        <v>103</v>
      </c>
      <c r="D57" s="78">
        <v>1</v>
      </c>
      <c r="E57" s="78" t="s">
        <v>110</v>
      </c>
      <c r="F57" s="47"/>
      <c r="G57" s="26"/>
      <c r="H57" s="20"/>
      <c r="I57" s="19" t="s">
        <v>35</v>
      </c>
      <c r="J57" s="21">
        <f>IF(I57="Less(-)",-1,1)</f>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10"/>
        <v>0</v>
      </c>
      <c r="BB57" s="45">
        <f t="shared" si="11"/>
        <v>0</v>
      </c>
      <c r="BC57" s="23" t="str">
        <f t="shared" si="12"/>
        <v>INR Zero Only</v>
      </c>
      <c r="IE57" s="25">
        <v>1.01</v>
      </c>
      <c r="IF57" s="25" t="s">
        <v>36</v>
      </c>
      <c r="IG57" s="25" t="s">
        <v>33</v>
      </c>
      <c r="IH57" s="25">
        <v>123.223</v>
      </c>
      <c r="II57" s="25" t="s">
        <v>34</v>
      </c>
    </row>
    <row r="58" spans="1:243" s="24" customFormat="1" ht="33" customHeight="1">
      <c r="A58" s="79">
        <v>15.07</v>
      </c>
      <c r="B58" s="75" t="s">
        <v>163</v>
      </c>
      <c r="C58" s="55" t="s">
        <v>97</v>
      </c>
      <c r="D58" s="78">
        <v>1</v>
      </c>
      <c r="E58" s="78" t="s">
        <v>55</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10"/>
        <v>0</v>
      </c>
      <c r="BB58" s="45">
        <f t="shared" si="11"/>
        <v>0</v>
      </c>
      <c r="BC58" s="23" t="str">
        <f t="shared" si="12"/>
        <v>INR Zero Only</v>
      </c>
      <c r="IE58" s="25">
        <v>1.01</v>
      </c>
      <c r="IF58" s="25" t="s">
        <v>36</v>
      </c>
      <c r="IG58" s="25" t="s">
        <v>33</v>
      </c>
      <c r="IH58" s="25">
        <v>123.223</v>
      </c>
      <c r="II58" s="25" t="s">
        <v>34</v>
      </c>
    </row>
    <row r="59" spans="1:243" s="24" customFormat="1" ht="54.75" customHeight="1">
      <c r="A59" s="79">
        <v>15.08</v>
      </c>
      <c r="B59" s="75" t="s">
        <v>164</v>
      </c>
      <c r="C59" s="55" t="s">
        <v>98</v>
      </c>
      <c r="D59" s="78">
        <v>3</v>
      </c>
      <c r="E59" s="78" t="s">
        <v>55</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10"/>
        <v>0</v>
      </c>
      <c r="BB59" s="45">
        <f t="shared" si="11"/>
        <v>0</v>
      </c>
      <c r="BC59" s="23" t="str">
        <f t="shared" si="12"/>
        <v>INR Zero Only</v>
      </c>
      <c r="IE59" s="25">
        <v>1.01</v>
      </c>
      <c r="IF59" s="25" t="s">
        <v>36</v>
      </c>
      <c r="IG59" s="25" t="s">
        <v>33</v>
      </c>
      <c r="IH59" s="25">
        <v>123.223</v>
      </c>
      <c r="II59" s="25" t="s">
        <v>34</v>
      </c>
    </row>
    <row r="60" spans="1:243" s="24" customFormat="1" ht="79.5" customHeight="1">
      <c r="A60" s="79">
        <v>15.09</v>
      </c>
      <c r="B60" s="75" t="s">
        <v>165</v>
      </c>
      <c r="C60" s="55" t="s">
        <v>99</v>
      </c>
      <c r="D60" s="78">
        <v>1</v>
      </c>
      <c r="E60" s="78" t="s">
        <v>110</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10"/>
        <v>0</v>
      </c>
      <c r="BB60" s="45">
        <f t="shared" si="11"/>
        <v>0</v>
      </c>
      <c r="BC60" s="23" t="str">
        <f t="shared" si="12"/>
        <v>INR Zero Only</v>
      </c>
      <c r="IE60" s="25">
        <v>1.01</v>
      </c>
      <c r="IF60" s="25" t="s">
        <v>36</v>
      </c>
      <c r="IG60" s="25" t="s">
        <v>33</v>
      </c>
      <c r="IH60" s="25">
        <v>123.223</v>
      </c>
      <c r="II60" s="25" t="s">
        <v>34</v>
      </c>
    </row>
    <row r="61" spans="1:243" s="24" customFormat="1" ht="35.25" customHeight="1">
      <c r="A61" s="79">
        <v>15.1</v>
      </c>
      <c r="B61" s="75" t="s">
        <v>125</v>
      </c>
      <c r="C61" s="55" t="s">
        <v>100</v>
      </c>
      <c r="D61" s="78">
        <v>1</v>
      </c>
      <c r="E61" s="78" t="s">
        <v>110</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0"/>
        <v>0</v>
      </c>
      <c r="BB61" s="45">
        <f t="shared" si="11"/>
        <v>0</v>
      </c>
      <c r="BC61" s="23" t="str">
        <f t="shared" si="12"/>
        <v>INR Zero Only</v>
      </c>
      <c r="IE61" s="25">
        <v>1.01</v>
      </c>
      <c r="IF61" s="25" t="s">
        <v>36</v>
      </c>
      <c r="IG61" s="25" t="s">
        <v>33</v>
      </c>
      <c r="IH61" s="25">
        <v>123.223</v>
      </c>
      <c r="II61" s="25" t="s">
        <v>34</v>
      </c>
    </row>
    <row r="62" spans="1:243" s="24" customFormat="1" ht="66.75" customHeight="1">
      <c r="A62" s="79">
        <v>15.11</v>
      </c>
      <c r="B62" s="75" t="s">
        <v>166</v>
      </c>
      <c r="C62" s="55" t="s">
        <v>101</v>
      </c>
      <c r="D62" s="78">
        <v>1</v>
      </c>
      <c r="E62" s="78" t="s">
        <v>110</v>
      </c>
      <c r="F62" s="47"/>
      <c r="G62" s="26"/>
      <c r="H62" s="20"/>
      <c r="I62" s="19" t="s">
        <v>35</v>
      </c>
      <c r="J62" s="21">
        <f>IF(I62="Less(-)",-1,1)</f>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10"/>
        <v>0</v>
      </c>
      <c r="BB62" s="45">
        <f t="shared" si="11"/>
        <v>0</v>
      </c>
      <c r="BC62" s="23" t="str">
        <f t="shared" si="12"/>
        <v>INR Zero Only</v>
      </c>
      <c r="IE62" s="25">
        <v>1.01</v>
      </c>
      <c r="IF62" s="25" t="s">
        <v>36</v>
      </c>
      <c r="IG62" s="25" t="s">
        <v>33</v>
      </c>
      <c r="IH62" s="25">
        <v>123.223</v>
      </c>
      <c r="II62" s="25" t="s">
        <v>34</v>
      </c>
    </row>
    <row r="63" spans="1:243" s="24" customFormat="1" ht="68.25" customHeight="1">
      <c r="A63" s="79">
        <v>15.12</v>
      </c>
      <c r="B63" s="75" t="s">
        <v>167</v>
      </c>
      <c r="C63" s="55" t="s">
        <v>102</v>
      </c>
      <c r="D63" s="78">
        <v>1</v>
      </c>
      <c r="E63" s="78" t="s">
        <v>110</v>
      </c>
      <c r="F63" s="47"/>
      <c r="G63" s="26"/>
      <c r="H63" s="20"/>
      <c r="I63" s="19" t="s">
        <v>35</v>
      </c>
      <c r="J63" s="21">
        <f>IF(I63="Less(-)",-1,1)</f>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10"/>
        <v>0</v>
      </c>
      <c r="BB63" s="45">
        <f t="shared" si="11"/>
        <v>0</v>
      </c>
      <c r="BC63" s="23" t="str">
        <f t="shared" si="12"/>
        <v>INR Zero Only</v>
      </c>
      <c r="IE63" s="25">
        <v>1.01</v>
      </c>
      <c r="IF63" s="25" t="s">
        <v>36</v>
      </c>
      <c r="IG63" s="25" t="s">
        <v>33</v>
      </c>
      <c r="IH63" s="25">
        <v>123.223</v>
      </c>
      <c r="II63" s="25" t="s">
        <v>34</v>
      </c>
    </row>
    <row r="64" spans="1:243" s="24" customFormat="1" ht="72" customHeight="1">
      <c r="A64" s="79">
        <v>15.13</v>
      </c>
      <c r="B64" s="75" t="s">
        <v>168</v>
      </c>
      <c r="C64" s="55" t="s">
        <v>104</v>
      </c>
      <c r="D64" s="78">
        <v>1</v>
      </c>
      <c r="E64" s="78" t="s">
        <v>110</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0"/>
        <v>0</v>
      </c>
      <c r="BB64" s="45">
        <f t="shared" si="11"/>
        <v>0</v>
      </c>
      <c r="BC64" s="23" t="str">
        <f t="shared" si="12"/>
        <v>INR Zero Only</v>
      </c>
      <c r="IE64" s="25">
        <v>1.01</v>
      </c>
      <c r="IF64" s="25" t="s">
        <v>36</v>
      </c>
      <c r="IG64" s="25" t="s">
        <v>33</v>
      </c>
      <c r="IH64" s="25">
        <v>123.223</v>
      </c>
      <c r="II64" s="25" t="s">
        <v>34</v>
      </c>
    </row>
    <row r="65" spans="1:243" s="14" customFormat="1" ht="37.5" customHeight="1">
      <c r="A65" s="53">
        <v>16</v>
      </c>
      <c r="B65" s="76" t="s">
        <v>169</v>
      </c>
      <c r="C65" s="55" t="s">
        <v>105</v>
      </c>
      <c r="D65" s="70"/>
      <c r="E65" s="53"/>
      <c r="F65" s="18"/>
      <c r="G65" s="18"/>
      <c r="H65" s="18"/>
      <c r="I65" s="18"/>
      <c r="J65" s="18"/>
      <c r="K65" s="18"/>
      <c r="L65" s="18"/>
      <c r="M65" s="18"/>
      <c r="N65" s="18"/>
      <c r="O65" s="18"/>
      <c r="P65" s="18"/>
      <c r="Q65" s="18"/>
      <c r="R65" s="18"/>
      <c r="S65" s="13"/>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62"/>
      <c r="BB65" s="62"/>
      <c r="BC65" s="18"/>
      <c r="IE65" s="15"/>
      <c r="IF65" s="15"/>
      <c r="IG65" s="15"/>
      <c r="IH65" s="15"/>
      <c r="II65" s="15"/>
    </row>
    <row r="66" spans="1:243" s="24" customFormat="1" ht="23.25" customHeight="1">
      <c r="A66" s="79">
        <v>16.01</v>
      </c>
      <c r="B66" s="75" t="s">
        <v>170</v>
      </c>
      <c r="C66" s="55" t="s">
        <v>106</v>
      </c>
      <c r="D66" s="78">
        <v>12</v>
      </c>
      <c r="E66" s="78" t="s">
        <v>110</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total_amount_ba($B$2,$D$2,D66,F66,J66,K66,M66)</f>
        <v>0</v>
      </c>
      <c r="BB66" s="45">
        <f>BA66+SUM(N66:AZ66)</f>
        <v>0</v>
      </c>
      <c r="BC66" s="23" t="str">
        <f>SpellNumber(L66,BB66)</f>
        <v>INR Zero Only</v>
      </c>
      <c r="IE66" s="25">
        <v>1.01</v>
      </c>
      <c r="IF66" s="25" t="s">
        <v>36</v>
      </c>
      <c r="IG66" s="25" t="s">
        <v>33</v>
      </c>
      <c r="IH66" s="25">
        <v>123.223</v>
      </c>
      <c r="II66" s="25" t="s">
        <v>34</v>
      </c>
    </row>
    <row r="67" spans="1:243" s="24" customFormat="1" ht="23.25" customHeight="1">
      <c r="A67" s="79">
        <v>16.02</v>
      </c>
      <c r="B67" s="75" t="s">
        <v>171</v>
      </c>
      <c r="C67" s="55" t="s">
        <v>107</v>
      </c>
      <c r="D67" s="78">
        <v>3</v>
      </c>
      <c r="E67" s="78" t="s">
        <v>110</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D67*M67</f>
        <v>0</v>
      </c>
      <c r="BB67" s="45">
        <f>BA67+SUM(N67:AZ67)</f>
        <v>0</v>
      </c>
      <c r="BC67" s="23" t="str">
        <f>SpellNumber(L67,BB67)</f>
        <v>INR Zero Only</v>
      </c>
      <c r="IE67" s="25">
        <v>1.01</v>
      </c>
      <c r="IF67" s="25" t="s">
        <v>36</v>
      </c>
      <c r="IG67" s="25" t="s">
        <v>33</v>
      </c>
      <c r="IH67" s="25">
        <v>123.223</v>
      </c>
      <c r="II67" s="25" t="s">
        <v>34</v>
      </c>
    </row>
    <row r="68" spans="1:243" s="24" customFormat="1" ht="31.5" customHeight="1">
      <c r="A68" s="79">
        <v>16.03</v>
      </c>
      <c r="B68" s="75" t="s">
        <v>172</v>
      </c>
      <c r="C68" s="55" t="s">
        <v>108</v>
      </c>
      <c r="D68" s="78">
        <v>12</v>
      </c>
      <c r="E68" s="78" t="s">
        <v>110</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36</v>
      </c>
      <c r="IG68" s="25" t="s">
        <v>33</v>
      </c>
      <c r="IH68" s="25">
        <v>123.223</v>
      </c>
      <c r="II68" s="25" t="s">
        <v>34</v>
      </c>
    </row>
    <row r="69" spans="1:243" s="24" customFormat="1" ht="33" customHeight="1">
      <c r="A69" s="79">
        <v>16.04</v>
      </c>
      <c r="B69" s="75" t="s">
        <v>173</v>
      </c>
      <c r="C69" s="55" t="s">
        <v>126</v>
      </c>
      <c r="D69" s="78">
        <v>6</v>
      </c>
      <c r="E69" s="78" t="s">
        <v>110</v>
      </c>
      <c r="F69" s="47"/>
      <c r="G69" s="26"/>
      <c r="H69" s="20"/>
      <c r="I69" s="19" t="s">
        <v>35</v>
      </c>
      <c r="J69" s="21">
        <f t="shared" si="0"/>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total_amount_ba($B$2,$D$2,D69,F69,J69,K69,M69)</f>
        <v>0</v>
      </c>
      <c r="BB69" s="45">
        <f>BA69+SUM(N69:AZ69)</f>
        <v>0</v>
      </c>
      <c r="BC69" s="23" t="str">
        <f>SpellNumber(L69,BB69)</f>
        <v>INR Zero Only</v>
      </c>
      <c r="IE69" s="25">
        <v>1.01</v>
      </c>
      <c r="IF69" s="25" t="s">
        <v>36</v>
      </c>
      <c r="IG69" s="25" t="s">
        <v>33</v>
      </c>
      <c r="IH69" s="25">
        <v>123.223</v>
      </c>
      <c r="II69" s="25" t="s">
        <v>34</v>
      </c>
    </row>
    <row r="70" spans="1:243" s="24" customFormat="1" ht="33" customHeight="1">
      <c r="A70" s="59" t="s">
        <v>39</v>
      </c>
      <c r="B70" s="60"/>
      <c r="C70" s="56"/>
      <c r="D70" s="71"/>
      <c r="E70" s="63"/>
      <c r="F70" s="64"/>
      <c r="G70" s="64"/>
      <c r="H70" s="65"/>
      <c r="I70" s="65"/>
      <c r="J70" s="65"/>
      <c r="K70" s="65"/>
      <c r="L70" s="66"/>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49">
        <f>SUM(BA14:BA69)</f>
        <v>0</v>
      </c>
      <c r="BB70" s="49">
        <f>SUM(BB14:BB17)</f>
        <v>0</v>
      </c>
      <c r="BC70" s="23"/>
      <c r="IE70" s="25">
        <v>4</v>
      </c>
      <c r="IF70" s="25" t="s">
        <v>37</v>
      </c>
      <c r="IG70" s="25" t="s">
        <v>38</v>
      </c>
      <c r="IH70" s="25">
        <v>10</v>
      </c>
      <c r="II70" s="25" t="s">
        <v>34</v>
      </c>
    </row>
    <row r="71" spans="1:243" s="33" customFormat="1" ht="23.25" customHeight="1" hidden="1">
      <c r="A71" s="60" t="s">
        <v>43</v>
      </c>
      <c r="B71" s="61"/>
      <c r="C71" s="57"/>
      <c r="D71" s="72"/>
      <c r="E71" s="58" t="s">
        <v>40</v>
      </c>
      <c r="F71" s="40"/>
      <c r="G71" s="28"/>
      <c r="H71" s="29"/>
      <c r="I71" s="29"/>
      <c r="J71" s="29"/>
      <c r="K71" s="30"/>
      <c r="L71" s="31"/>
      <c r="M71" s="32"/>
      <c r="O71" s="24"/>
      <c r="P71" s="24"/>
      <c r="Q71" s="24"/>
      <c r="R71" s="24"/>
      <c r="S71" s="24"/>
      <c r="BA71" s="38">
        <f>IF(ISBLANK(F71),0,IF(E71="Excess (+)",ROUND(BA70+(BA70*F71),2),IF(E71="Less (-)",ROUND(BA70+(BA70*F71*(-1)),2),0)))</f>
        <v>0</v>
      </c>
      <c r="BB71" s="39">
        <f>ROUND(BA71,0)</f>
        <v>0</v>
      </c>
      <c r="BC71" s="23" t="str">
        <f>SpellNumber(L71,BB71)</f>
        <v> Zero Only</v>
      </c>
      <c r="IE71" s="34"/>
      <c r="IF71" s="34"/>
      <c r="IG71" s="34"/>
      <c r="IH71" s="34"/>
      <c r="II71" s="34"/>
    </row>
    <row r="72" spans="1:243" s="33" customFormat="1" ht="51" customHeight="1">
      <c r="A72" s="59" t="s">
        <v>42</v>
      </c>
      <c r="B72" s="59"/>
      <c r="C72" s="84" t="str">
        <f>SpellNumber($E$2,BA70)</f>
        <v>INR Zero Only</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6"/>
      <c r="IE72" s="34"/>
      <c r="IF72" s="34"/>
      <c r="IG72" s="34"/>
      <c r="IH72" s="34"/>
      <c r="II72" s="34"/>
    </row>
    <row r="73" spans="3:243" s="14" customFormat="1" ht="14.25">
      <c r="C73" s="54"/>
      <c r="D73" s="73"/>
      <c r="E73" s="54"/>
      <c r="F73" s="35"/>
      <c r="G73" s="35"/>
      <c r="H73" s="35"/>
      <c r="I73" s="35"/>
      <c r="J73" s="35"/>
      <c r="K73" s="35"/>
      <c r="L73" s="35"/>
      <c r="M73" s="35"/>
      <c r="O73" s="35"/>
      <c r="BA73" s="35"/>
      <c r="BC73" s="35"/>
      <c r="IE73" s="15"/>
      <c r="IF73" s="15"/>
      <c r="IG73" s="15"/>
      <c r="IH73" s="15"/>
      <c r="II73" s="15"/>
    </row>
  </sheetData>
  <sheetProtection password="E194" sheet="1"/>
  <mergeCells count="8">
    <mergeCell ref="A9:BC9"/>
    <mergeCell ref="C72:BC72"/>
    <mergeCell ref="A1:L1"/>
    <mergeCell ref="A4:BC4"/>
    <mergeCell ref="A5:BC5"/>
    <mergeCell ref="A6:BC6"/>
    <mergeCell ref="A7:BC7"/>
    <mergeCell ref="B8:BC8"/>
  </mergeCells>
  <dataValidations count="21">
    <dataValidation allowBlank="1" showInputMessage="1" showErrorMessage="1" promptTitle="Itemcode/Make" prompt="Please enter text" sqref="C13:C69"/>
    <dataValidation type="list" allowBlank="1" showInputMessage="1" showErrorMessage="1" sqref="L67 L68 L13 L14 L15 L16 L17 L18 L19 L20 L21 L22 L23 L24 L25 L26 L27 L28 L29 L30 L31 L32 L33 L34 L35 L36 L37 L38 L39 L40 L41 L42 L43 L44 L45 L46 L47 L48 L49 L50 L51 L52 L53 L54 L55 L56 L57 L58 L59 L60 L61 L62 L63 L64 L65 L66 L69">
      <formula1>"INR"</formula1>
    </dataValidation>
    <dataValidation type="decimal" allowBlank="1" showInputMessage="1" showErrorMessage="1" errorTitle="Invalid Entry" error="Only Numeric Values are allowed. " sqref="A14:A6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0 M31:M33 M35:M37 M39:M42 M44:M50 M22:M29 M66:M69 M53:M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0 G31:H33 G35:H37 G39:H42 G44:H50 G22:H29 G66:H69 G53:H64">
      <formula1>0</formula1>
      <formula2>999999999999999</formula2>
    </dataValidation>
    <dataValidation type="list" allowBlank="1" showInputMessage="1" showErrorMessage="1" sqref="K14:K20 K31:K33 K35:K37 K39:K42 K44:K50 K22:K29 K66:K69 K53:K64">
      <formula1>"Partial Conversion, Full Conversion"</formula1>
    </dataValidation>
    <dataValidation allowBlank="1" showInputMessage="1" showErrorMessage="1" promptTitle="Addition / Deduction" prompt="Please Choose the correct One" sqref="J14:J20 J31:J33 J35:J37 J39:J42 J44:J50 J22:J29 J66:J69 J53:J64"/>
    <dataValidation type="list" showInputMessage="1" showErrorMessage="1" sqref="I14:I20 I31:I33 I35:I37 I39:I42 I44:I50 I22:I29 I66:I69 I53:I64">
      <formula1>"Excess(+), Less(-)"</formula1>
    </dataValidation>
    <dataValidation type="decimal" allowBlank="1" showInputMessage="1" showErrorMessage="1" promptTitle="Rate Entry" prompt="Please enter the Other Taxes2 in Rupees for this item. " errorTitle="Invaid Entry" error="Only Numeric Values are allowed. " sqref="N14:O20 N31:O33 N35:O37 N39:O42 N44:O50 N22:O29 N66:O69 N53: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1:R33 R35:R37 R39:R42 R44:R50 R22:R29 R66:R69 R5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0 Q31:Q33 Q35:Q37 Q39:Q42 Q44:Q50 Q22:Q29 Q66:Q69 Q53:Q64">
      <formula1>0</formula1>
      <formula2>999999999999999</formula2>
    </dataValidation>
    <dataValidation allowBlank="1" showInputMessage="1" showErrorMessage="1" promptTitle="Units" prompt="Please enter Units in text" sqref="E14:E18 E41:E42 E44:E46"/>
    <dataValidation type="decimal" allowBlank="1" showInputMessage="1" showErrorMessage="1" promptTitle="Quantity" prompt="Please enter the Quantity for this item. " errorTitle="Invalid Entry" error="Only Numeric Values are allowed. " sqref="D14:D18 F14:F20 F31:F33 F35:F37 F39:F42 F66:F69 F44:F50 F22:F29 D44:D46 F53:F64">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73"/>
  <sheetViews>
    <sheetView showGridLines="0" view="pageBreakPreview" zoomScale="60" zoomScaleNormal="60" zoomScalePageLayoutView="0" workbookViewId="0" topLeftCell="A62">
      <selection activeCell="C72" sqref="C72:BC72"/>
    </sheetView>
  </sheetViews>
  <sheetFormatPr defaultColWidth="9.140625" defaultRowHeight="15"/>
  <cols>
    <col min="1" max="1" width="15.421875" style="35" customWidth="1"/>
    <col min="2" max="2" width="49.00390625" style="35" customWidth="1"/>
    <col min="3" max="3" width="14.57421875" style="54" hidden="1" customWidth="1"/>
    <col min="4" max="4" width="14.57421875" style="73" customWidth="1"/>
    <col min="5" max="5" width="11.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1.851562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0.42187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88" t="s">
        <v>53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202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50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84" customHeight="1">
      <c r="A8" s="8"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6.75" customHeight="1">
      <c r="A13" s="53">
        <v>1</v>
      </c>
      <c r="B13" s="76" t="s">
        <v>182</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183</v>
      </c>
      <c r="C14" s="55" t="s">
        <v>47</v>
      </c>
      <c r="D14" s="78">
        <v>1</v>
      </c>
      <c r="E14" s="78" t="s">
        <v>110</v>
      </c>
      <c r="F14" s="47"/>
      <c r="G14" s="26"/>
      <c r="H14" s="20"/>
      <c r="I14" s="19" t="s">
        <v>35</v>
      </c>
      <c r="J14" s="21">
        <f aca="true" t="shared" si="0" ref="J14:J69">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78" customHeight="1">
      <c r="A15" s="79">
        <v>1.02</v>
      </c>
      <c r="B15" s="75" t="s">
        <v>131</v>
      </c>
      <c r="C15" s="55" t="s">
        <v>48</v>
      </c>
      <c r="D15" s="78">
        <v>1</v>
      </c>
      <c r="E15" s="78" t="s">
        <v>55</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78" customHeight="1">
      <c r="A16" s="79">
        <v>1.03</v>
      </c>
      <c r="B16" s="75" t="s">
        <v>132</v>
      </c>
      <c r="C16" s="55" t="s">
        <v>56</v>
      </c>
      <c r="D16" s="78">
        <v>1</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90.75" customHeight="1">
      <c r="A17" s="79">
        <v>1.04</v>
      </c>
      <c r="B17" s="75" t="s">
        <v>184</v>
      </c>
      <c r="C17" s="55" t="s">
        <v>57</v>
      </c>
      <c r="D17" s="78">
        <v>3</v>
      </c>
      <c r="E17" s="78" t="s">
        <v>110</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39.75" customHeight="1">
      <c r="A18" s="79">
        <v>1.05</v>
      </c>
      <c r="B18" s="75" t="s">
        <v>133</v>
      </c>
      <c r="C18" s="55" t="s">
        <v>58</v>
      </c>
      <c r="D18" s="78">
        <v>3</v>
      </c>
      <c r="E18" s="78" t="s">
        <v>110</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134</v>
      </c>
      <c r="C19" s="55" t="s">
        <v>59</v>
      </c>
      <c r="D19" s="78">
        <v>3</v>
      </c>
      <c r="E19" s="78" t="s">
        <v>110</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135</v>
      </c>
      <c r="C20" s="55" t="s">
        <v>60</v>
      </c>
      <c r="D20" s="78">
        <v>3</v>
      </c>
      <c r="E20" s="78" t="s">
        <v>110</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192</v>
      </c>
      <c r="C21" s="55" t="s">
        <v>61</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49.5" customHeight="1">
      <c r="A22" s="79">
        <v>2.01</v>
      </c>
      <c r="B22" s="75" t="s">
        <v>136</v>
      </c>
      <c r="C22" s="55" t="s">
        <v>62</v>
      </c>
      <c r="D22" s="78">
        <v>1</v>
      </c>
      <c r="E22" s="78" t="s">
        <v>55</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29">total_amount_ba($B$2,$D$2,D22,F22,J22,K22,M22)</f>
        <v>0</v>
      </c>
      <c r="BB22" s="45">
        <f aca="true" t="shared" si="5" ref="BB22:BB29">BA22+SUM(N22:AZ22)</f>
        <v>0</v>
      </c>
      <c r="BC22" s="23" t="str">
        <f aca="true" t="shared" si="6" ref="BC22:BC29">SpellNumber(L22,BB22)</f>
        <v>INR Zero Only</v>
      </c>
      <c r="IE22" s="25">
        <v>1.01</v>
      </c>
      <c r="IF22" s="25" t="s">
        <v>36</v>
      </c>
      <c r="IG22" s="25" t="s">
        <v>33</v>
      </c>
      <c r="IH22" s="25">
        <v>123.223</v>
      </c>
      <c r="II22" s="25" t="s">
        <v>34</v>
      </c>
    </row>
    <row r="23" spans="1:243" s="24" customFormat="1" ht="37.5" customHeight="1">
      <c r="A23" s="79">
        <v>2.02</v>
      </c>
      <c r="B23" s="75" t="s">
        <v>137</v>
      </c>
      <c r="C23" s="55" t="s">
        <v>63</v>
      </c>
      <c r="D23" s="78">
        <v>3</v>
      </c>
      <c r="E23" s="78" t="s">
        <v>110</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9">
        <v>2.03</v>
      </c>
      <c r="B24" s="75" t="s">
        <v>115</v>
      </c>
      <c r="C24" s="55" t="s">
        <v>64</v>
      </c>
      <c r="D24" s="78">
        <v>3</v>
      </c>
      <c r="E24" s="78" t="s">
        <v>110</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9">
        <v>2.04</v>
      </c>
      <c r="B25" s="75" t="s">
        <v>138</v>
      </c>
      <c r="C25" s="55" t="s">
        <v>65</v>
      </c>
      <c r="D25" s="78">
        <v>1</v>
      </c>
      <c r="E25" s="78" t="s">
        <v>110</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51" customHeight="1">
      <c r="A26" s="79">
        <v>2.05</v>
      </c>
      <c r="B26" s="75" t="s">
        <v>139</v>
      </c>
      <c r="C26" s="55" t="s">
        <v>66</v>
      </c>
      <c r="D26" s="78">
        <v>1</v>
      </c>
      <c r="E26" s="78" t="s">
        <v>55</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24" customFormat="1" ht="84" customHeight="1">
      <c r="A27" s="79">
        <v>3</v>
      </c>
      <c r="B27" s="75" t="s">
        <v>140</v>
      </c>
      <c r="C27" s="55" t="s">
        <v>67</v>
      </c>
      <c r="D27" s="78">
        <v>1</v>
      </c>
      <c r="E27" s="78" t="s">
        <v>110</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4"/>
        <v>0</v>
      </c>
      <c r="BB27" s="45">
        <f t="shared" si="5"/>
        <v>0</v>
      </c>
      <c r="BC27" s="23" t="str">
        <f t="shared" si="6"/>
        <v>INR Zero Only</v>
      </c>
      <c r="IE27" s="25">
        <v>1.01</v>
      </c>
      <c r="IF27" s="25" t="s">
        <v>36</v>
      </c>
      <c r="IG27" s="25" t="s">
        <v>33</v>
      </c>
      <c r="IH27" s="25">
        <v>123.223</v>
      </c>
      <c r="II27" s="25" t="s">
        <v>34</v>
      </c>
    </row>
    <row r="28" spans="1:243" s="24" customFormat="1" ht="78.75" customHeight="1">
      <c r="A28" s="79">
        <v>4</v>
      </c>
      <c r="B28" s="75" t="s">
        <v>141</v>
      </c>
      <c r="C28" s="55" t="s">
        <v>68</v>
      </c>
      <c r="D28" s="78">
        <v>1</v>
      </c>
      <c r="E28" s="78" t="s">
        <v>110</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24" customFormat="1" ht="78.75" customHeight="1">
      <c r="A29" s="79">
        <v>5</v>
      </c>
      <c r="B29" s="75" t="s">
        <v>142</v>
      </c>
      <c r="C29" s="55" t="s">
        <v>69</v>
      </c>
      <c r="D29" s="78">
        <v>1</v>
      </c>
      <c r="E29" s="78" t="s">
        <v>110</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4"/>
        <v>0</v>
      </c>
      <c r="BB29" s="45">
        <f t="shared" si="5"/>
        <v>0</v>
      </c>
      <c r="BC29" s="23" t="str">
        <f t="shared" si="6"/>
        <v>INR Zero Only</v>
      </c>
      <c r="IE29" s="25">
        <v>1.01</v>
      </c>
      <c r="IF29" s="25" t="s">
        <v>36</v>
      </c>
      <c r="IG29" s="25" t="s">
        <v>33</v>
      </c>
      <c r="IH29" s="25">
        <v>123.223</v>
      </c>
      <c r="II29" s="25" t="s">
        <v>34</v>
      </c>
    </row>
    <row r="30" spans="1:243" s="14" customFormat="1" ht="54" customHeight="1">
      <c r="A30" s="53">
        <v>6</v>
      </c>
      <c r="B30" s="76" t="s">
        <v>193</v>
      </c>
      <c r="C30" s="55" t="s">
        <v>70</v>
      </c>
      <c r="D30" s="70"/>
      <c r="E30" s="53"/>
      <c r="F30" s="18"/>
      <c r="G30" s="18"/>
      <c r="H30" s="18"/>
      <c r="I30" s="18"/>
      <c r="J30" s="18"/>
      <c r="K30" s="18"/>
      <c r="L30" s="18"/>
      <c r="M30" s="18"/>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2"/>
      <c r="BB30" s="62"/>
      <c r="BC30" s="18"/>
      <c r="IE30" s="15"/>
      <c r="IF30" s="15"/>
      <c r="IG30" s="15"/>
      <c r="IH30" s="15"/>
      <c r="II30" s="15"/>
    </row>
    <row r="31" spans="1:243" s="24" customFormat="1" ht="40.5" customHeight="1">
      <c r="A31" s="79">
        <v>6.01</v>
      </c>
      <c r="B31" s="75" t="s">
        <v>144</v>
      </c>
      <c r="C31" s="55" t="s">
        <v>71</v>
      </c>
      <c r="D31" s="78">
        <v>12</v>
      </c>
      <c r="E31" s="78" t="s">
        <v>110</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36</v>
      </c>
      <c r="IG31" s="25" t="s">
        <v>33</v>
      </c>
      <c r="IH31" s="25">
        <v>123.223</v>
      </c>
      <c r="II31" s="25" t="s">
        <v>34</v>
      </c>
    </row>
    <row r="32" spans="1:243" s="24" customFormat="1" ht="37.5" customHeight="1">
      <c r="A32" s="79">
        <v>6.02</v>
      </c>
      <c r="B32" s="75" t="s">
        <v>145</v>
      </c>
      <c r="C32" s="55" t="s">
        <v>72</v>
      </c>
      <c r="D32" s="78">
        <v>12</v>
      </c>
      <c r="E32" s="78" t="s">
        <v>110</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28.5" customHeight="1">
      <c r="A33" s="79">
        <v>7</v>
      </c>
      <c r="B33" s="75" t="s">
        <v>111</v>
      </c>
      <c r="C33" s="55" t="s">
        <v>73</v>
      </c>
      <c r="D33" s="78">
        <v>0.5</v>
      </c>
      <c r="E33" s="78" t="s">
        <v>181</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14" customFormat="1" ht="51" customHeight="1">
      <c r="A34" s="53">
        <v>8</v>
      </c>
      <c r="B34" s="76" t="s">
        <v>194</v>
      </c>
      <c r="C34" s="55" t="s">
        <v>74</v>
      </c>
      <c r="D34" s="70"/>
      <c r="E34" s="53"/>
      <c r="F34" s="18"/>
      <c r="G34" s="18"/>
      <c r="H34" s="18"/>
      <c r="I34" s="18"/>
      <c r="J34" s="18"/>
      <c r="K34" s="18"/>
      <c r="L34" s="18"/>
      <c r="M34" s="18"/>
      <c r="N34" s="18"/>
      <c r="O34" s="18"/>
      <c r="P34" s="18"/>
      <c r="Q34" s="18"/>
      <c r="R34" s="18"/>
      <c r="S34" s="13"/>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62"/>
      <c r="BB34" s="62"/>
      <c r="BC34" s="18"/>
      <c r="IE34" s="15"/>
      <c r="IF34" s="15"/>
      <c r="IG34" s="15"/>
      <c r="IH34" s="15"/>
      <c r="II34" s="15"/>
    </row>
    <row r="35" spans="1:243" s="24" customFormat="1" ht="43.5" customHeight="1">
      <c r="A35" s="79">
        <v>8.01</v>
      </c>
      <c r="B35" s="75" t="s">
        <v>146</v>
      </c>
      <c r="C35" s="55" t="s">
        <v>75</v>
      </c>
      <c r="D35" s="78">
        <v>300</v>
      </c>
      <c r="E35" s="78" t="s">
        <v>118</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aca="true" t="shared" si="7" ref="BA35:BA46">total_amount_ba($B$2,$D$2,D35,F35,J35,K35,M35)</f>
        <v>0</v>
      </c>
      <c r="BB35" s="45">
        <f aca="true" t="shared" si="8" ref="BB35:BB46">BA35+SUM(N35:AZ35)</f>
        <v>0</v>
      </c>
      <c r="BC35" s="23" t="str">
        <f aca="true" t="shared" si="9" ref="BC35:BC46">SpellNumber(L35,BB35)</f>
        <v>INR Zero Only</v>
      </c>
      <c r="IE35" s="25">
        <v>1.01</v>
      </c>
      <c r="IF35" s="25" t="s">
        <v>36</v>
      </c>
      <c r="IG35" s="25" t="s">
        <v>33</v>
      </c>
      <c r="IH35" s="25">
        <v>123.223</v>
      </c>
      <c r="II35" s="25" t="s">
        <v>34</v>
      </c>
    </row>
    <row r="36" spans="1:243" s="24" customFormat="1" ht="60" customHeight="1">
      <c r="A36" s="79">
        <v>8.02</v>
      </c>
      <c r="B36" s="75" t="s">
        <v>147</v>
      </c>
      <c r="C36" s="55" t="s">
        <v>76</v>
      </c>
      <c r="D36" s="78">
        <v>100</v>
      </c>
      <c r="E36" s="78" t="s">
        <v>118</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7"/>
        <v>0</v>
      </c>
      <c r="BB36" s="45">
        <f t="shared" si="8"/>
        <v>0</v>
      </c>
      <c r="BC36" s="23" t="str">
        <f t="shared" si="9"/>
        <v>INR Zero Only</v>
      </c>
      <c r="IE36" s="25">
        <v>1.01</v>
      </c>
      <c r="IF36" s="25" t="s">
        <v>36</v>
      </c>
      <c r="IG36" s="25" t="s">
        <v>33</v>
      </c>
      <c r="IH36" s="25">
        <v>123.223</v>
      </c>
      <c r="II36" s="25" t="s">
        <v>34</v>
      </c>
    </row>
    <row r="37" spans="1:243" s="24" customFormat="1" ht="42.75" customHeight="1">
      <c r="A37" s="79">
        <v>8.03</v>
      </c>
      <c r="B37" s="75" t="s">
        <v>148</v>
      </c>
      <c r="C37" s="55" t="s">
        <v>77</v>
      </c>
      <c r="D37" s="78">
        <v>3</v>
      </c>
      <c r="E37" s="78" t="s">
        <v>110</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7"/>
        <v>0</v>
      </c>
      <c r="BB37" s="45">
        <f t="shared" si="8"/>
        <v>0</v>
      </c>
      <c r="BC37" s="23" t="str">
        <f t="shared" si="9"/>
        <v>INR Zero Only</v>
      </c>
      <c r="IE37" s="25">
        <v>1.01</v>
      </c>
      <c r="IF37" s="25" t="s">
        <v>36</v>
      </c>
      <c r="IG37" s="25" t="s">
        <v>33</v>
      </c>
      <c r="IH37" s="25">
        <v>123.223</v>
      </c>
      <c r="II37" s="25" t="s">
        <v>34</v>
      </c>
    </row>
    <row r="38" spans="1:243" s="14" customFormat="1" ht="37.5" customHeight="1">
      <c r="A38" s="53">
        <v>9</v>
      </c>
      <c r="B38" s="76" t="s">
        <v>195</v>
      </c>
      <c r="C38" s="55" t="s">
        <v>78</v>
      </c>
      <c r="D38" s="70"/>
      <c r="E38" s="53"/>
      <c r="F38" s="18"/>
      <c r="G38" s="18"/>
      <c r="H38" s="18"/>
      <c r="I38" s="18"/>
      <c r="J38" s="18"/>
      <c r="K38" s="18"/>
      <c r="L38" s="18"/>
      <c r="M38" s="18"/>
      <c r="N38" s="18"/>
      <c r="O38" s="18"/>
      <c r="P38" s="18"/>
      <c r="Q38" s="18"/>
      <c r="R38" s="18"/>
      <c r="S38" s="13"/>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2"/>
      <c r="BB38" s="62"/>
      <c r="BC38" s="18"/>
      <c r="IE38" s="15"/>
      <c r="IF38" s="15"/>
      <c r="IG38" s="15"/>
      <c r="IH38" s="15"/>
      <c r="II38" s="15"/>
    </row>
    <row r="39" spans="1:243" s="24" customFormat="1" ht="32.25" customHeight="1">
      <c r="A39" s="79">
        <v>9.01</v>
      </c>
      <c r="B39" s="77" t="s">
        <v>150</v>
      </c>
      <c r="C39" s="55" t="s">
        <v>79</v>
      </c>
      <c r="D39" s="78">
        <v>500</v>
      </c>
      <c r="E39" s="78" t="s">
        <v>118</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34.5" customHeight="1">
      <c r="A40" s="79">
        <v>9.02</v>
      </c>
      <c r="B40" s="77" t="s">
        <v>151</v>
      </c>
      <c r="C40" s="55" t="s">
        <v>80</v>
      </c>
      <c r="D40" s="78">
        <v>500</v>
      </c>
      <c r="E40" s="78" t="s">
        <v>118</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24" customFormat="1" ht="33.75" customHeight="1">
      <c r="A41" s="79">
        <v>9.03</v>
      </c>
      <c r="B41" s="77" t="s">
        <v>152</v>
      </c>
      <c r="C41" s="55" t="s">
        <v>81</v>
      </c>
      <c r="D41" s="78">
        <v>500</v>
      </c>
      <c r="E41" s="78" t="s">
        <v>118</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7"/>
        <v>0</v>
      </c>
      <c r="BB41" s="45">
        <f t="shared" si="8"/>
        <v>0</v>
      </c>
      <c r="BC41" s="23" t="str">
        <f t="shared" si="9"/>
        <v>INR Zero Only</v>
      </c>
      <c r="IE41" s="25">
        <v>1.01</v>
      </c>
      <c r="IF41" s="25" t="s">
        <v>36</v>
      </c>
      <c r="IG41" s="25" t="s">
        <v>33</v>
      </c>
      <c r="IH41" s="25">
        <v>123.223</v>
      </c>
      <c r="II41" s="25" t="s">
        <v>34</v>
      </c>
    </row>
    <row r="42" spans="1:243" s="24" customFormat="1" ht="33.75" customHeight="1">
      <c r="A42" s="79">
        <v>9.04</v>
      </c>
      <c r="B42" s="77" t="s">
        <v>153</v>
      </c>
      <c r="C42" s="55" t="s">
        <v>82</v>
      </c>
      <c r="D42" s="78">
        <v>500</v>
      </c>
      <c r="E42" s="78" t="s">
        <v>118</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7"/>
        <v>0</v>
      </c>
      <c r="BB42" s="45">
        <f t="shared" si="8"/>
        <v>0</v>
      </c>
      <c r="BC42" s="23" t="str">
        <f t="shared" si="9"/>
        <v>INR Zero Only</v>
      </c>
      <c r="IE42" s="25">
        <v>1.01</v>
      </c>
      <c r="IF42" s="25" t="s">
        <v>36</v>
      </c>
      <c r="IG42" s="25" t="s">
        <v>33</v>
      </c>
      <c r="IH42" s="25">
        <v>123.223</v>
      </c>
      <c r="II42" s="25" t="s">
        <v>34</v>
      </c>
    </row>
    <row r="43" spans="1:243" s="14" customFormat="1" ht="30" customHeight="1">
      <c r="A43" s="53">
        <v>10</v>
      </c>
      <c r="B43" s="76" t="s">
        <v>196</v>
      </c>
      <c r="C43" s="55" t="s">
        <v>83</v>
      </c>
      <c r="D43" s="70"/>
      <c r="E43" s="53"/>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2"/>
      <c r="BB43" s="62"/>
      <c r="BC43" s="18"/>
      <c r="IE43" s="15"/>
      <c r="IF43" s="15"/>
      <c r="IG43" s="15"/>
      <c r="IH43" s="15"/>
      <c r="II43" s="15"/>
    </row>
    <row r="44" spans="1:243" s="24" customFormat="1" ht="31.5" customHeight="1">
      <c r="A44" s="79">
        <v>10.01</v>
      </c>
      <c r="B44" s="75" t="s">
        <v>155</v>
      </c>
      <c r="C44" s="55" t="s">
        <v>84</v>
      </c>
      <c r="D44" s="78">
        <v>500</v>
      </c>
      <c r="E44" s="78" t="s">
        <v>118</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7"/>
        <v>0</v>
      </c>
      <c r="BB44" s="45">
        <f t="shared" si="8"/>
        <v>0</v>
      </c>
      <c r="BC44" s="23" t="str">
        <f t="shared" si="9"/>
        <v>INR Zero Only</v>
      </c>
      <c r="IE44" s="25">
        <v>1.01</v>
      </c>
      <c r="IF44" s="25" t="s">
        <v>36</v>
      </c>
      <c r="IG44" s="25" t="s">
        <v>33</v>
      </c>
      <c r="IH44" s="25">
        <v>123.223</v>
      </c>
      <c r="II44" s="25" t="s">
        <v>34</v>
      </c>
    </row>
    <row r="45" spans="1:243" s="24" customFormat="1" ht="29.25" customHeight="1">
      <c r="A45" s="79">
        <v>10.02</v>
      </c>
      <c r="B45" s="75" t="s">
        <v>156</v>
      </c>
      <c r="C45" s="55" t="s">
        <v>85</v>
      </c>
      <c r="D45" s="78">
        <v>500</v>
      </c>
      <c r="E45" s="78" t="s">
        <v>118</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7"/>
        <v>0</v>
      </c>
      <c r="BB45" s="45">
        <f t="shared" si="8"/>
        <v>0</v>
      </c>
      <c r="BC45" s="23" t="str">
        <f t="shared" si="9"/>
        <v>INR Zero Only</v>
      </c>
      <c r="IE45" s="25">
        <v>1.01</v>
      </c>
      <c r="IF45" s="25" t="s">
        <v>36</v>
      </c>
      <c r="IG45" s="25" t="s">
        <v>33</v>
      </c>
      <c r="IH45" s="25">
        <v>123.223</v>
      </c>
      <c r="II45" s="25" t="s">
        <v>34</v>
      </c>
    </row>
    <row r="46" spans="1:243" s="24" customFormat="1" ht="33" customHeight="1">
      <c r="A46" s="79">
        <v>10.03</v>
      </c>
      <c r="B46" s="77" t="s">
        <v>157</v>
      </c>
      <c r="C46" s="55" t="s">
        <v>86</v>
      </c>
      <c r="D46" s="78">
        <v>500</v>
      </c>
      <c r="E46" s="78" t="s">
        <v>118</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7"/>
        <v>0</v>
      </c>
      <c r="BB46" s="45">
        <f t="shared" si="8"/>
        <v>0</v>
      </c>
      <c r="BC46" s="23" t="str">
        <f t="shared" si="9"/>
        <v>INR Zero Only</v>
      </c>
      <c r="IE46" s="25">
        <v>1.01</v>
      </c>
      <c r="IF46" s="25" t="s">
        <v>36</v>
      </c>
      <c r="IG46" s="25" t="s">
        <v>33</v>
      </c>
      <c r="IH46" s="25">
        <v>123.223</v>
      </c>
      <c r="II46" s="25" t="s">
        <v>34</v>
      </c>
    </row>
    <row r="47" spans="1:243" s="24" customFormat="1" ht="63" customHeight="1">
      <c r="A47" s="53">
        <v>11</v>
      </c>
      <c r="B47" s="76" t="s">
        <v>197</v>
      </c>
      <c r="C47" s="55" t="s">
        <v>87</v>
      </c>
      <c r="D47" s="78">
        <v>6</v>
      </c>
      <c r="E47" s="78" t="s">
        <v>54</v>
      </c>
      <c r="F47" s="47"/>
      <c r="G47" s="26"/>
      <c r="H47" s="20"/>
      <c r="I47" s="19" t="s">
        <v>35</v>
      </c>
      <c r="J47" s="21">
        <f t="shared" si="0"/>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36</v>
      </c>
      <c r="IG47" s="25" t="s">
        <v>33</v>
      </c>
      <c r="IH47" s="25">
        <v>123.223</v>
      </c>
      <c r="II47" s="25" t="s">
        <v>34</v>
      </c>
    </row>
    <row r="48" spans="1:243" s="24" customFormat="1" ht="163.5" customHeight="1">
      <c r="A48" s="53">
        <v>12</v>
      </c>
      <c r="B48" s="76" t="s">
        <v>198</v>
      </c>
      <c r="C48" s="55" t="s">
        <v>88</v>
      </c>
      <c r="D48" s="78">
        <v>1</v>
      </c>
      <c r="E48" s="78" t="s">
        <v>110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24" customFormat="1" ht="32.25" customHeight="1">
      <c r="A49" s="53">
        <v>13</v>
      </c>
      <c r="B49" s="75" t="s">
        <v>160</v>
      </c>
      <c r="C49" s="55" t="s">
        <v>89</v>
      </c>
      <c r="D49" s="78">
        <v>1</v>
      </c>
      <c r="E49" s="78" t="s">
        <v>110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total_amount_ba($B$2,$D$2,D49,F49,J49,K49,M49)</f>
        <v>0</v>
      </c>
      <c r="BB49" s="45">
        <f>BA49+SUM(N49:AZ49)</f>
        <v>0</v>
      </c>
      <c r="BC49" s="23" t="str">
        <f>SpellNumber(L49,BB49)</f>
        <v>INR Zero Only</v>
      </c>
      <c r="IE49" s="25">
        <v>1.01</v>
      </c>
      <c r="IF49" s="25" t="s">
        <v>36</v>
      </c>
      <c r="IG49" s="25" t="s">
        <v>33</v>
      </c>
      <c r="IH49" s="25">
        <v>123.223</v>
      </c>
      <c r="II49" s="25" t="s">
        <v>34</v>
      </c>
    </row>
    <row r="50" spans="1:243" s="24" customFormat="1" ht="36" customHeight="1">
      <c r="A50" s="53">
        <v>14</v>
      </c>
      <c r="B50" s="75" t="s">
        <v>161</v>
      </c>
      <c r="C50" s="55" t="s">
        <v>90</v>
      </c>
      <c r="D50" s="78">
        <v>1</v>
      </c>
      <c r="E50" s="78" t="s">
        <v>110</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14" customFormat="1" ht="37.5" customHeight="1">
      <c r="A51" s="53">
        <v>15</v>
      </c>
      <c r="B51" s="76" t="s">
        <v>199</v>
      </c>
      <c r="C51" s="55" t="s">
        <v>91</v>
      </c>
      <c r="D51" s="70"/>
      <c r="E51" s="53"/>
      <c r="F51" s="18"/>
      <c r="G51" s="18"/>
      <c r="H51" s="18"/>
      <c r="I51" s="18"/>
      <c r="J51" s="18"/>
      <c r="K51" s="18"/>
      <c r="L51" s="18"/>
      <c r="M51" s="18"/>
      <c r="N51" s="18"/>
      <c r="O51" s="18"/>
      <c r="P51" s="18"/>
      <c r="Q51" s="18"/>
      <c r="R51" s="18"/>
      <c r="S51" s="13"/>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62"/>
      <c r="BB51" s="62"/>
      <c r="BC51" s="18"/>
      <c r="IE51" s="15"/>
      <c r="IF51" s="15"/>
      <c r="IG51" s="15"/>
      <c r="IH51" s="15"/>
      <c r="II51" s="15"/>
    </row>
    <row r="52" spans="1:243" s="14" customFormat="1" ht="24" customHeight="1">
      <c r="A52" s="79">
        <v>15.01</v>
      </c>
      <c r="B52" s="75" t="s">
        <v>185</v>
      </c>
      <c r="C52" s="55" t="s">
        <v>92</v>
      </c>
      <c r="D52" s="70"/>
      <c r="E52" s="53"/>
      <c r="F52" s="18"/>
      <c r="G52" s="18"/>
      <c r="H52" s="18"/>
      <c r="I52" s="18"/>
      <c r="J52" s="18"/>
      <c r="K52" s="18"/>
      <c r="L52" s="18"/>
      <c r="M52" s="18"/>
      <c r="N52" s="18"/>
      <c r="O52" s="18"/>
      <c r="P52" s="18"/>
      <c r="Q52" s="18"/>
      <c r="R52" s="18"/>
      <c r="S52" s="13"/>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62"/>
      <c r="BB52" s="62"/>
      <c r="BC52" s="18"/>
      <c r="IE52" s="15"/>
      <c r="IF52" s="15"/>
      <c r="IG52" s="15"/>
      <c r="IH52" s="15"/>
      <c r="II52" s="15"/>
    </row>
    <row r="53" spans="1:243" s="24" customFormat="1" ht="21" customHeight="1">
      <c r="A53" s="79">
        <v>15.02</v>
      </c>
      <c r="B53" s="75" t="s">
        <v>162</v>
      </c>
      <c r="C53" s="55" t="s">
        <v>93</v>
      </c>
      <c r="D53" s="78">
        <v>1</v>
      </c>
      <c r="E53" s="78" t="s">
        <v>110</v>
      </c>
      <c r="F53" s="47"/>
      <c r="G53" s="26"/>
      <c r="H53" s="20"/>
      <c r="I53" s="19" t="s">
        <v>35</v>
      </c>
      <c r="J53" s="21">
        <f>IF(I53="Less(-)",-1,1)</f>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aca="true" t="shared" si="10" ref="BA53:BA64">total_amount_ba($B$2,$D$2,D53,F53,J53,K53,M53)</f>
        <v>0</v>
      </c>
      <c r="BB53" s="45">
        <f aca="true" t="shared" si="11" ref="BB53:BB64">BA53+SUM(N53:AZ53)</f>
        <v>0</v>
      </c>
      <c r="BC53" s="23" t="str">
        <f aca="true" t="shared" si="12" ref="BC53:BC64">SpellNumber(L53,BB53)</f>
        <v>INR Zero Only</v>
      </c>
      <c r="IE53" s="25">
        <v>1.01</v>
      </c>
      <c r="IF53" s="25" t="s">
        <v>36</v>
      </c>
      <c r="IG53" s="25" t="s">
        <v>33</v>
      </c>
      <c r="IH53" s="25">
        <v>123.223</v>
      </c>
      <c r="II53" s="25" t="s">
        <v>34</v>
      </c>
    </row>
    <row r="54" spans="1:243" s="24" customFormat="1" ht="21" customHeight="1">
      <c r="A54" s="79">
        <v>15.03</v>
      </c>
      <c r="B54" s="75" t="s">
        <v>122</v>
      </c>
      <c r="C54" s="55" t="s">
        <v>94</v>
      </c>
      <c r="D54" s="78">
        <v>6</v>
      </c>
      <c r="E54" s="78" t="s">
        <v>110</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0"/>
        <v>0</v>
      </c>
      <c r="BB54" s="45">
        <f t="shared" si="11"/>
        <v>0</v>
      </c>
      <c r="BC54" s="23" t="str">
        <f t="shared" si="12"/>
        <v>INR Zero Only</v>
      </c>
      <c r="IE54" s="25">
        <v>1.01</v>
      </c>
      <c r="IF54" s="25" t="s">
        <v>36</v>
      </c>
      <c r="IG54" s="25" t="s">
        <v>33</v>
      </c>
      <c r="IH54" s="25">
        <v>123.223</v>
      </c>
      <c r="II54" s="25" t="s">
        <v>34</v>
      </c>
    </row>
    <row r="55" spans="1:243" s="24" customFormat="1" ht="33" customHeight="1">
      <c r="A55" s="79">
        <v>15.04</v>
      </c>
      <c r="B55" s="75" t="s">
        <v>123</v>
      </c>
      <c r="C55" s="55" t="s">
        <v>95</v>
      </c>
      <c r="D55" s="78">
        <v>6</v>
      </c>
      <c r="E55" s="78" t="s">
        <v>110</v>
      </c>
      <c r="F55" s="47"/>
      <c r="G55" s="26"/>
      <c r="H55" s="20"/>
      <c r="I55" s="19" t="s">
        <v>35</v>
      </c>
      <c r="J55" s="21">
        <f t="shared" si="0"/>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10"/>
        <v>0</v>
      </c>
      <c r="BB55" s="45">
        <f t="shared" si="11"/>
        <v>0</v>
      </c>
      <c r="BC55" s="23" t="str">
        <f t="shared" si="12"/>
        <v>INR Zero Only</v>
      </c>
      <c r="IE55" s="25">
        <v>1.01</v>
      </c>
      <c r="IF55" s="25" t="s">
        <v>36</v>
      </c>
      <c r="IG55" s="25" t="s">
        <v>33</v>
      </c>
      <c r="IH55" s="25">
        <v>123.223</v>
      </c>
      <c r="II55" s="25" t="s">
        <v>34</v>
      </c>
    </row>
    <row r="56" spans="1:243" s="24" customFormat="1" ht="30.75" customHeight="1">
      <c r="A56" s="79">
        <v>15.05</v>
      </c>
      <c r="B56" s="75" t="s">
        <v>124</v>
      </c>
      <c r="C56" s="55" t="s">
        <v>96</v>
      </c>
      <c r="D56" s="78">
        <v>1</v>
      </c>
      <c r="E56" s="78" t="s">
        <v>110</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0"/>
        <v>0</v>
      </c>
      <c r="BB56" s="45">
        <f t="shared" si="11"/>
        <v>0</v>
      </c>
      <c r="BC56" s="23" t="str">
        <f t="shared" si="12"/>
        <v>INR Zero Only</v>
      </c>
      <c r="IE56" s="25">
        <v>1.01</v>
      </c>
      <c r="IF56" s="25" t="s">
        <v>36</v>
      </c>
      <c r="IG56" s="25" t="s">
        <v>33</v>
      </c>
      <c r="IH56" s="25">
        <v>123.223</v>
      </c>
      <c r="II56" s="25" t="s">
        <v>34</v>
      </c>
    </row>
    <row r="57" spans="1:243" s="24" customFormat="1" ht="45" customHeight="1">
      <c r="A57" s="79">
        <v>15.06</v>
      </c>
      <c r="B57" s="75" t="s">
        <v>191</v>
      </c>
      <c r="C57" s="55" t="s">
        <v>103</v>
      </c>
      <c r="D57" s="78">
        <v>1</v>
      </c>
      <c r="E57" s="78" t="s">
        <v>110</v>
      </c>
      <c r="F57" s="47"/>
      <c r="G57" s="26"/>
      <c r="H57" s="20"/>
      <c r="I57" s="19" t="s">
        <v>35</v>
      </c>
      <c r="J57" s="21">
        <f>IF(I57="Less(-)",-1,1)</f>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total_amount_ba($B$2,$D$2,D57,F57,J57,K57,M57)</f>
        <v>0</v>
      </c>
      <c r="BB57" s="45">
        <f>BA57+SUM(N57:AZ57)</f>
        <v>0</v>
      </c>
      <c r="BC57" s="23" t="str">
        <f>SpellNumber(L57,BB57)</f>
        <v>INR Zero Only</v>
      </c>
      <c r="IE57" s="25">
        <v>1.01</v>
      </c>
      <c r="IF57" s="25" t="s">
        <v>36</v>
      </c>
      <c r="IG57" s="25" t="s">
        <v>33</v>
      </c>
      <c r="IH57" s="25">
        <v>123.223</v>
      </c>
      <c r="II57" s="25" t="s">
        <v>34</v>
      </c>
    </row>
    <row r="58" spans="1:243" s="24" customFormat="1" ht="33" customHeight="1">
      <c r="A58" s="79">
        <v>15.07</v>
      </c>
      <c r="B58" s="75" t="s">
        <v>163</v>
      </c>
      <c r="C58" s="55" t="s">
        <v>97</v>
      </c>
      <c r="D58" s="78">
        <v>1</v>
      </c>
      <c r="E58" s="78" t="s">
        <v>55</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10"/>
        <v>0</v>
      </c>
      <c r="BB58" s="45">
        <f t="shared" si="11"/>
        <v>0</v>
      </c>
      <c r="BC58" s="23" t="str">
        <f t="shared" si="12"/>
        <v>INR Zero Only</v>
      </c>
      <c r="IE58" s="25">
        <v>1.01</v>
      </c>
      <c r="IF58" s="25" t="s">
        <v>36</v>
      </c>
      <c r="IG58" s="25" t="s">
        <v>33</v>
      </c>
      <c r="IH58" s="25">
        <v>123.223</v>
      </c>
      <c r="II58" s="25" t="s">
        <v>34</v>
      </c>
    </row>
    <row r="59" spans="1:243" s="24" customFormat="1" ht="54.75" customHeight="1">
      <c r="A59" s="79">
        <v>15.08</v>
      </c>
      <c r="B59" s="75" t="s">
        <v>164</v>
      </c>
      <c r="C59" s="55" t="s">
        <v>98</v>
      </c>
      <c r="D59" s="78">
        <v>3</v>
      </c>
      <c r="E59" s="78" t="s">
        <v>55</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10"/>
        <v>0</v>
      </c>
      <c r="BB59" s="45">
        <f t="shared" si="11"/>
        <v>0</v>
      </c>
      <c r="BC59" s="23" t="str">
        <f t="shared" si="12"/>
        <v>INR Zero Only</v>
      </c>
      <c r="IE59" s="25">
        <v>1.01</v>
      </c>
      <c r="IF59" s="25" t="s">
        <v>36</v>
      </c>
      <c r="IG59" s="25" t="s">
        <v>33</v>
      </c>
      <c r="IH59" s="25">
        <v>123.223</v>
      </c>
      <c r="II59" s="25" t="s">
        <v>34</v>
      </c>
    </row>
    <row r="60" spans="1:243" s="24" customFormat="1" ht="79.5" customHeight="1">
      <c r="A60" s="79">
        <v>15.09</v>
      </c>
      <c r="B60" s="75" t="s">
        <v>165</v>
      </c>
      <c r="C60" s="55" t="s">
        <v>99</v>
      </c>
      <c r="D60" s="78">
        <v>1</v>
      </c>
      <c r="E60" s="78" t="s">
        <v>110</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10"/>
        <v>0</v>
      </c>
      <c r="BB60" s="45">
        <f t="shared" si="11"/>
        <v>0</v>
      </c>
      <c r="BC60" s="23" t="str">
        <f t="shared" si="12"/>
        <v>INR Zero Only</v>
      </c>
      <c r="IE60" s="25">
        <v>1.01</v>
      </c>
      <c r="IF60" s="25" t="s">
        <v>36</v>
      </c>
      <c r="IG60" s="25" t="s">
        <v>33</v>
      </c>
      <c r="IH60" s="25">
        <v>123.223</v>
      </c>
      <c r="II60" s="25" t="s">
        <v>34</v>
      </c>
    </row>
    <row r="61" spans="1:243" s="24" customFormat="1" ht="35.25" customHeight="1">
      <c r="A61" s="79">
        <v>15.1</v>
      </c>
      <c r="B61" s="75" t="s">
        <v>125</v>
      </c>
      <c r="C61" s="55" t="s">
        <v>100</v>
      </c>
      <c r="D61" s="78">
        <v>1</v>
      </c>
      <c r="E61" s="78" t="s">
        <v>110</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0"/>
        <v>0</v>
      </c>
      <c r="BB61" s="45">
        <f t="shared" si="11"/>
        <v>0</v>
      </c>
      <c r="BC61" s="23" t="str">
        <f t="shared" si="12"/>
        <v>INR Zero Only</v>
      </c>
      <c r="IE61" s="25">
        <v>1.01</v>
      </c>
      <c r="IF61" s="25" t="s">
        <v>36</v>
      </c>
      <c r="IG61" s="25" t="s">
        <v>33</v>
      </c>
      <c r="IH61" s="25">
        <v>123.223</v>
      </c>
      <c r="II61" s="25" t="s">
        <v>34</v>
      </c>
    </row>
    <row r="62" spans="1:243" s="24" customFormat="1" ht="66.75" customHeight="1">
      <c r="A62" s="79">
        <v>15.11</v>
      </c>
      <c r="B62" s="75" t="s">
        <v>166</v>
      </c>
      <c r="C62" s="55" t="s">
        <v>101</v>
      </c>
      <c r="D62" s="78">
        <v>1</v>
      </c>
      <c r="E62" s="78" t="s">
        <v>110</v>
      </c>
      <c r="F62" s="47"/>
      <c r="G62" s="26"/>
      <c r="H62" s="20"/>
      <c r="I62" s="19" t="s">
        <v>35</v>
      </c>
      <c r="J62" s="21">
        <f>IF(I62="Less(-)",-1,1)</f>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10"/>
        <v>0</v>
      </c>
      <c r="BB62" s="45">
        <f t="shared" si="11"/>
        <v>0</v>
      </c>
      <c r="BC62" s="23" t="str">
        <f t="shared" si="12"/>
        <v>INR Zero Only</v>
      </c>
      <c r="IE62" s="25">
        <v>1.01</v>
      </c>
      <c r="IF62" s="25" t="s">
        <v>36</v>
      </c>
      <c r="IG62" s="25" t="s">
        <v>33</v>
      </c>
      <c r="IH62" s="25">
        <v>123.223</v>
      </c>
      <c r="II62" s="25" t="s">
        <v>34</v>
      </c>
    </row>
    <row r="63" spans="1:243" s="24" customFormat="1" ht="68.25" customHeight="1">
      <c r="A63" s="79">
        <v>15.12</v>
      </c>
      <c r="B63" s="75" t="s">
        <v>167</v>
      </c>
      <c r="C63" s="55" t="s">
        <v>102</v>
      </c>
      <c r="D63" s="78">
        <v>1</v>
      </c>
      <c r="E63" s="78" t="s">
        <v>110</v>
      </c>
      <c r="F63" s="47"/>
      <c r="G63" s="26"/>
      <c r="H63" s="20"/>
      <c r="I63" s="19" t="s">
        <v>35</v>
      </c>
      <c r="J63" s="21">
        <f>IF(I63="Less(-)",-1,1)</f>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10"/>
        <v>0</v>
      </c>
      <c r="BB63" s="45">
        <f t="shared" si="11"/>
        <v>0</v>
      </c>
      <c r="BC63" s="23" t="str">
        <f t="shared" si="12"/>
        <v>INR Zero Only</v>
      </c>
      <c r="IE63" s="25">
        <v>1.01</v>
      </c>
      <c r="IF63" s="25" t="s">
        <v>36</v>
      </c>
      <c r="IG63" s="25" t="s">
        <v>33</v>
      </c>
      <c r="IH63" s="25">
        <v>123.223</v>
      </c>
      <c r="II63" s="25" t="s">
        <v>34</v>
      </c>
    </row>
    <row r="64" spans="1:243" s="24" customFormat="1" ht="72" customHeight="1">
      <c r="A64" s="79">
        <v>15.13</v>
      </c>
      <c r="B64" s="75" t="s">
        <v>168</v>
      </c>
      <c r="C64" s="55" t="s">
        <v>104</v>
      </c>
      <c r="D64" s="78">
        <v>1</v>
      </c>
      <c r="E64" s="78" t="s">
        <v>110</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0"/>
        <v>0</v>
      </c>
      <c r="BB64" s="45">
        <f t="shared" si="11"/>
        <v>0</v>
      </c>
      <c r="BC64" s="23" t="str">
        <f t="shared" si="12"/>
        <v>INR Zero Only</v>
      </c>
      <c r="IE64" s="25">
        <v>1.01</v>
      </c>
      <c r="IF64" s="25" t="s">
        <v>36</v>
      </c>
      <c r="IG64" s="25" t="s">
        <v>33</v>
      </c>
      <c r="IH64" s="25">
        <v>123.223</v>
      </c>
      <c r="II64" s="25" t="s">
        <v>34</v>
      </c>
    </row>
    <row r="65" spans="1:243" s="14" customFormat="1" ht="37.5" customHeight="1">
      <c r="A65" s="53">
        <v>16</v>
      </c>
      <c r="B65" s="76" t="s">
        <v>200</v>
      </c>
      <c r="C65" s="55" t="s">
        <v>105</v>
      </c>
      <c r="D65" s="70"/>
      <c r="E65" s="53"/>
      <c r="F65" s="18"/>
      <c r="G65" s="18"/>
      <c r="H65" s="18"/>
      <c r="I65" s="18"/>
      <c r="J65" s="18"/>
      <c r="K65" s="18"/>
      <c r="L65" s="18"/>
      <c r="M65" s="18"/>
      <c r="N65" s="18"/>
      <c r="O65" s="18"/>
      <c r="P65" s="18"/>
      <c r="Q65" s="18"/>
      <c r="R65" s="18"/>
      <c r="S65" s="13"/>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62"/>
      <c r="BB65" s="62"/>
      <c r="BC65" s="18"/>
      <c r="IE65" s="15"/>
      <c r="IF65" s="15"/>
      <c r="IG65" s="15"/>
      <c r="IH65" s="15"/>
      <c r="II65" s="15"/>
    </row>
    <row r="66" spans="1:243" s="24" customFormat="1" ht="23.25" customHeight="1">
      <c r="A66" s="79">
        <v>16.01</v>
      </c>
      <c r="B66" s="75" t="s">
        <v>170</v>
      </c>
      <c r="C66" s="55" t="s">
        <v>106</v>
      </c>
      <c r="D66" s="78">
        <v>12</v>
      </c>
      <c r="E66" s="78" t="s">
        <v>110</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total_amount_ba($B$2,$D$2,D66,F66,J66,K66,M66)</f>
        <v>0</v>
      </c>
      <c r="BB66" s="45">
        <f>BA66+SUM(N66:AZ66)</f>
        <v>0</v>
      </c>
      <c r="BC66" s="23" t="str">
        <f>SpellNumber(L66,BB66)</f>
        <v>INR Zero Only</v>
      </c>
      <c r="IE66" s="25">
        <v>1.01</v>
      </c>
      <c r="IF66" s="25" t="s">
        <v>36</v>
      </c>
      <c r="IG66" s="25" t="s">
        <v>33</v>
      </c>
      <c r="IH66" s="25">
        <v>123.223</v>
      </c>
      <c r="II66" s="25" t="s">
        <v>34</v>
      </c>
    </row>
    <row r="67" spans="1:243" s="24" customFormat="1" ht="23.25" customHeight="1">
      <c r="A67" s="79">
        <v>16.02</v>
      </c>
      <c r="B67" s="75" t="s">
        <v>171</v>
      </c>
      <c r="C67" s="55" t="s">
        <v>107</v>
      </c>
      <c r="D67" s="78">
        <v>3</v>
      </c>
      <c r="E67" s="78" t="s">
        <v>110</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D67*M67</f>
        <v>0</v>
      </c>
      <c r="BB67" s="45">
        <f>BA67+SUM(N67:AZ67)</f>
        <v>0</v>
      </c>
      <c r="BC67" s="23" t="str">
        <f>SpellNumber(L67,BB67)</f>
        <v>INR Zero Only</v>
      </c>
      <c r="IE67" s="25">
        <v>1.01</v>
      </c>
      <c r="IF67" s="25" t="s">
        <v>36</v>
      </c>
      <c r="IG67" s="25" t="s">
        <v>33</v>
      </c>
      <c r="IH67" s="25">
        <v>123.223</v>
      </c>
      <c r="II67" s="25" t="s">
        <v>34</v>
      </c>
    </row>
    <row r="68" spans="1:243" s="24" customFormat="1" ht="31.5" customHeight="1">
      <c r="A68" s="79">
        <v>16.03</v>
      </c>
      <c r="B68" s="75" t="s">
        <v>172</v>
      </c>
      <c r="C68" s="55" t="s">
        <v>108</v>
      </c>
      <c r="D68" s="78">
        <v>12</v>
      </c>
      <c r="E68" s="78" t="s">
        <v>110</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36</v>
      </c>
      <c r="IG68" s="25" t="s">
        <v>33</v>
      </c>
      <c r="IH68" s="25">
        <v>123.223</v>
      </c>
      <c r="II68" s="25" t="s">
        <v>34</v>
      </c>
    </row>
    <row r="69" spans="1:243" s="24" customFormat="1" ht="33" customHeight="1">
      <c r="A69" s="79">
        <v>16.04</v>
      </c>
      <c r="B69" s="75" t="s">
        <v>173</v>
      </c>
      <c r="C69" s="55" t="s">
        <v>126</v>
      </c>
      <c r="D69" s="78">
        <v>6</v>
      </c>
      <c r="E69" s="78" t="s">
        <v>110</v>
      </c>
      <c r="F69" s="47"/>
      <c r="G69" s="26"/>
      <c r="H69" s="20"/>
      <c r="I69" s="19" t="s">
        <v>35</v>
      </c>
      <c r="J69" s="21">
        <f t="shared" si="0"/>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total_amount_ba($B$2,$D$2,D69,F69,J69,K69,M69)</f>
        <v>0</v>
      </c>
      <c r="BB69" s="45">
        <f>BA69+SUM(N69:AZ69)</f>
        <v>0</v>
      </c>
      <c r="BC69" s="23" t="str">
        <f>SpellNumber(L69,BB69)</f>
        <v>INR Zero Only</v>
      </c>
      <c r="IE69" s="25">
        <v>1.01</v>
      </c>
      <c r="IF69" s="25" t="s">
        <v>36</v>
      </c>
      <c r="IG69" s="25" t="s">
        <v>33</v>
      </c>
      <c r="IH69" s="25">
        <v>123.223</v>
      </c>
      <c r="II69" s="25" t="s">
        <v>34</v>
      </c>
    </row>
    <row r="70" spans="1:243" s="24" customFormat="1" ht="33" customHeight="1">
      <c r="A70" s="59" t="s">
        <v>39</v>
      </c>
      <c r="B70" s="60"/>
      <c r="C70" s="56"/>
      <c r="D70" s="71"/>
      <c r="E70" s="63"/>
      <c r="F70" s="64"/>
      <c r="G70" s="64"/>
      <c r="H70" s="65"/>
      <c r="I70" s="65"/>
      <c r="J70" s="65"/>
      <c r="K70" s="65"/>
      <c r="L70" s="66"/>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49">
        <f>SUM(BA14:BA69)</f>
        <v>0</v>
      </c>
      <c r="BB70" s="49">
        <f>SUM(BB14:BB17)</f>
        <v>0</v>
      </c>
      <c r="BC70" s="23"/>
      <c r="IE70" s="25">
        <v>4</v>
      </c>
      <c r="IF70" s="25" t="s">
        <v>37</v>
      </c>
      <c r="IG70" s="25" t="s">
        <v>38</v>
      </c>
      <c r="IH70" s="25">
        <v>10</v>
      </c>
      <c r="II70" s="25" t="s">
        <v>34</v>
      </c>
    </row>
    <row r="71" spans="1:243" s="33" customFormat="1" ht="23.25" customHeight="1" hidden="1">
      <c r="A71" s="60" t="s">
        <v>43</v>
      </c>
      <c r="B71" s="61"/>
      <c r="C71" s="57"/>
      <c r="D71" s="72"/>
      <c r="E71" s="58" t="s">
        <v>40</v>
      </c>
      <c r="F71" s="40"/>
      <c r="G71" s="28"/>
      <c r="H71" s="29"/>
      <c r="I71" s="29"/>
      <c r="J71" s="29"/>
      <c r="K71" s="30"/>
      <c r="L71" s="31"/>
      <c r="M71" s="32"/>
      <c r="O71" s="24"/>
      <c r="P71" s="24"/>
      <c r="Q71" s="24"/>
      <c r="R71" s="24"/>
      <c r="S71" s="24"/>
      <c r="BA71" s="38">
        <f>IF(ISBLANK(F71),0,IF(E71="Excess (+)",ROUND(BA70+(BA70*F71),2),IF(E71="Less (-)",ROUND(BA70+(BA70*F71*(-1)),2),0)))</f>
        <v>0</v>
      </c>
      <c r="BB71" s="39">
        <f>ROUND(BA71,0)</f>
        <v>0</v>
      </c>
      <c r="BC71" s="23" t="str">
        <f>SpellNumber(L71,BB71)</f>
        <v> Zero Only</v>
      </c>
      <c r="IE71" s="34"/>
      <c r="IF71" s="34"/>
      <c r="IG71" s="34"/>
      <c r="IH71" s="34"/>
      <c r="II71" s="34"/>
    </row>
    <row r="72" spans="1:243" s="33" customFormat="1" ht="51" customHeight="1">
      <c r="A72" s="59" t="s">
        <v>42</v>
      </c>
      <c r="B72" s="59"/>
      <c r="C72" s="84" t="str">
        <f>SpellNumber($E$2,BA70)</f>
        <v>INR Zero Only</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6"/>
      <c r="IE72" s="34"/>
      <c r="IF72" s="34"/>
      <c r="IG72" s="34"/>
      <c r="IH72" s="34"/>
      <c r="II72" s="34"/>
    </row>
    <row r="73" spans="3:243" s="14" customFormat="1" ht="14.25">
      <c r="C73" s="54"/>
      <c r="D73" s="73"/>
      <c r="E73" s="54"/>
      <c r="F73" s="35"/>
      <c r="G73" s="35"/>
      <c r="H73" s="35"/>
      <c r="I73" s="35"/>
      <c r="J73" s="35"/>
      <c r="K73" s="35"/>
      <c r="L73" s="35"/>
      <c r="M73" s="35"/>
      <c r="O73" s="35"/>
      <c r="BA73" s="35"/>
      <c r="BC73" s="35"/>
      <c r="IE73" s="15"/>
      <c r="IF73" s="15"/>
      <c r="IG73" s="15"/>
      <c r="IH73" s="15"/>
      <c r="II73" s="15"/>
    </row>
  </sheetData>
  <sheetProtection password="E194" sheet="1"/>
  <mergeCells count="8">
    <mergeCell ref="A9:BC9"/>
    <mergeCell ref="C72:BC72"/>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D14:D18 F14:F20 F31:F33 F35:F37 F39:F42 F66:F69 F44:F50 F22:F29 D44:D46 F53:F64">
      <formula1>0</formula1>
      <formula2>999999999999999</formula2>
    </dataValidation>
    <dataValidation allowBlank="1" showInputMessage="1" showErrorMessage="1" promptTitle="Units" prompt="Please enter Units in text" sqref="E14:E18 E41:E42 E44:E46"/>
    <dataValidation type="decimal" allowBlank="1" showInputMessage="1" showErrorMessage="1" promptTitle="Rate Entry" prompt="Please enter the Inspection Charges in Rupees for this item. " errorTitle="Invaid Entry" error="Only Numeric Values are allowed. " sqref="Q14:Q20 Q31:Q33 Q35:Q37 Q39:Q42 Q44:Q50 Q22:Q29 Q66:Q69 Q53:Q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1:R33 R35:R37 R39:R42 R44:R50 R22:R29 R66:R69 R53:R6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20 N31:O33 N35:O37 N39:O42 N44:O50 N22:O29 N66:O69 N53:O64">
      <formula1>0</formula1>
      <formula2>999999999999999</formula2>
    </dataValidation>
    <dataValidation type="list" showInputMessage="1" showErrorMessage="1" sqref="I14:I20 I31:I33 I35:I37 I39:I42 I44:I50 I22:I29 I66:I69 I53:I64">
      <formula1>"Excess(+), Less(-)"</formula1>
    </dataValidation>
    <dataValidation allowBlank="1" showInputMessage="1" showErrorMessage="1" promptTitle="Addition / Deduction" prompt="Please Choose the correct One" sqref="J14:J20 J31:J33 J35:J37 J39:J42 J44:J50 J22:J29 J66:J69 J53:J64"/>
    <dataValidation type="list" allowBlank="1" showInputMessage="1" showErrorMessage="1" sqref="K14:K20 K31:K33 K35:K37 K39:K42 K44:K50 K22:K29 K66:K69 K53:K6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20 G31:H33 G35:H37 G39:H42 G44:H50 G22:H29 G66:H69 G53:H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 M31:M33 M35:M37 M39:M42 M44:M50 M22:M29 M66:M69 M53:M6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decimal" allowBlank="1" showInputMessage="1" showErrorMessage="1" errorTitle="Invalid Entry" error="Only Numeric Values are allowed. " sqref="A14:A69">
      <formula1>0</formula1>
      <formula2>999999999999999</formula2>
    </dataValidation>
    <dataValidation type="list" allowBlank="1" showInputMessage="1" showErrorMessage="1" sqref="L67 L68 L13 L14 L15 L16 L17 L18 L19 L20 L21 L22 L23 L24 L25 L26 L27 L28 L29 L30 L31 L32 L33 L34 L35 L36 L37 L38 L39 L40 L41 L42 L43 L44 L45 L46 L47 L48 L49 L50 L51 L52 L53 L54 L55 L56 L57 L58 L59 L60 L61 L62 L63 L64 L65 L66 L69">
      <formula1>"INR"</formula1>
    </dataValidation>
    <dataValidation allowBlank="1" showInputMessage="1" showErrorMessage="1" promptTitle="Itemcode/Make" prompt="Please enter text" sqref="C13:C69"/>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codeName="Sheet19">
    <tabColor theme="4" tint="-0.4999699890613556"/>
  </sheetPr>
  <dimension ref="A1:II39"/>
  <sheetViews>
    <sheetView showGridLines="0" view="pageBreakPreview" zoomScale="60" zoomScaleNormal="60" zoomScalePageLayoutView="0" workbookViewId="0" topLeftCell="A29">
      <selection activeCell="D35" sqref="D35"/>
    </sheetView>
  </sheetViews>
  <sheetFormatPr defaultColWidth="9.140625" defaultRowHeight="15"/>
  <cols>
    <col min="1" max="1" width="16.140625" style="35" customWidth="1"/>
    <col min="2" max="2" width="53.421875" style="35" customWidth="1"/>
    <col min="3" max="3" width="13.140625" style="54" hidden="1" customWidth="1"/>
    <col min="4" max="4" width="16.421875" style="73" customWidth="1"/>
    <col min="5" max="5" width="14.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5.5742187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4.421875" style="35" customWidth="1"/>
    <col min="54" max="54" width="18.8515625" style="35" hidden="1" customWidth="1"/>
    <col min="55" max="55" width="31.57421875" style="35" customWidth="1"/>
    <col min="56" max="238" width="9.140625" style="35" customWidth="1"/>
    <col min="239" max="243" width="9.140625" style="37" customWidth="1"/>
    <col min="244" max="16384" width="9.140625" style="35"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88" t="s">
        <v>53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180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50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5.25" customHeight="1">
      <c r="A8" s="8"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105" customHeight="1">
      <c r="A13" s="53">
        <v>1</v>
      </c>
      <c r="B13" s="74" t="s">
        <v>186</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33.75" customHeight="1">
      <c r="A14" s="79">
        <v>1.01</v>
      </c>
      <c r="B14" s="75" t="s">
        <v>187</v>
      </c>
      <c r="C14" s="55" t="s">
        <v>47</v>
      </c>
      <c r="D14" s="78">
        <v>1</v>
      </c>
      <c r="E14" s="78" t="s">
        <v>110</v>
      </c>
      <c r="F14" s="47"/>
      <c r="G14" s="26"/>
      <c r="H14" s="20"/>
      <c r="I14" s="19" t="s">
        <v>35</v>
      </c>
      <c r="J14" s="21">
        <f aca="true" t="shared" si="0" ref="J14:J34">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32.25" customHeight="1">
      <c r="A15" s="79">
        <v>1.02</v>
      </c>
      <c r="B15" s="75" t="s">
        <v>137</v>
      </c>
      <c r="C15" s="55" t="s">
        <v>48</v>
      </c>
      <c r="D15" s="78">
        <v>3</v>
      </c>
      <c r="E15" s="78" t="s">
        <v>110</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33" customHeight="1">
      <c r="A16" s="79">
        <v>1.03</v>
      </c>
      <c r="B16" s="75" t="s">
        <v>114</v>
      </c>
      <c r="C16" s="55" t="s">
        <v>56</v>
      </c>
      <c r="D16" s="78">
        <v>2</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33.75" customHeight="1">
      <c r="A17" s="79">
        <v>1.04</v>
      </c>
      <c r="B17" s="75" t="s">
        <v>115</v>
      </c>
      <c r="C17" s="55" t="s">
        <v>57</v>
      </c>
      <c r="D17" s="78">
        <v>3</v>
      </c>
      <c r="E17" s="78" t="s">
        <v>110</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27" customHeight="1">
      <c r="A18" s="79">
        <v>1.05</v>
      </c>
      <c r="B18" s="75" t="s">
        <v>116</v>
      </c>
      <c r="C18" s="55" t="s">
        <v>58</v>
      </c>
      <c r="D18" s="78">
        <v>1</v>
      </c>
      <c r="E18" s="78" t="s">
        <v>110</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63" customHeight="1">
      <c r="A19" s="53">
        <v>2</v>
      </c>
      <c r="B19" s="76" t="s">
        <v>127</v>
      </c>
      <c r="C19" s="55" t="s">
        <v>59</v>
      </c>
      <c r="D19" s="70"/>
      <c r="E19" s="53"/>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2"/>
      <c r="BB19" s="62"/>
      <c r="BC19" s="18"/>
      <c r="IE19" s="15"/>
      <c r="IF19" s="15"/>
      <c r="IG19" s="15"/>
      <c r="IH19" s="15"/>
      <c r="II19" s="15"/>
    </row>
    <row r="20" spans="1:243" s="24" customFormat="1" ht="33" customHeight="1">
      <c r="A20" s="79">
        <v>2.01</v>
      </c>
      <c r="B20" s="80" t="s">
        <v>188</v>
      </c>
      <c r="C20" s="55" t="s">
        <v>60</v>
      </c>
      <c r="D20" s="78">
        <v>1</v>
      </c>
      <c r="E20" s="78" t="s">
        <v>110</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total_amount_ba($B$2,$D$2,D20,F20,J20,K20,M20)</f>
        <v>0</v>
      </c>
      <c r="BB20" s="45">
        <f>BA20+SUM(N20:AZ20)</f>
        <v>0</v>
      </c>
      <c r="BC20" s="23" t="str">
        <f>SpellNumber(L20,BB20)</f>
        <v>INR Zero Only</v>
      </c>
      <c r="IE20" s="25">
        <v>1.01</v>
      </c>
      <c r="IF20" s="25" t="s">
        <v>36</v>
      </c>
      <c r="IG20" s="25" t="s">
        <v>33</v>
      </c>
      <c r="IH20" s="25">
        <v>123.223</v>
      </c>
      <c r="II20" s="25" t="s">
        <v>34</v>
      </c>
    </row>
    <row r="21" spans="1:243" s="24" customFormat="1" ht="33" customHeight="1">
      <c r="A21" s="79">
        <v>2.02</v>
      </c>
      <c r="B21" s="80" t="s">
        <v>128</v>
      </c>
      <c r="C21" s="55" t="s">
        <v>61</v>
      </c>
      <c r="D21" s="78">
        <v>3</v>
      </c>
      <c r="E21" s="78" t="s">
        <v>110</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24" customFormat="1" ht="32.25" customHeight="1">
      <c r="A22" s="79">
        <v>2.03</v>
      </c>
      <c r="B22" s="80" t="s">
        <v>114</v>
      </c>
      <c r="C22" s="55" t="s">
        <v>62</v>
      </c>
      <c r="D22" s="78">
        <v>2</v>
      </c>
      <c r="E22" s="78" t="s">
        <v>55</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total_amount_ba($B$2,$D$2,D22,F22,J22,K22,M22)</f>
        <v>0</v>
      </c>
      <c r="BB22" s="45">
        <f>BA22+SUM(N22:AZ22)</f>
        <v>0</v>
      </c>
      <c r="BC22" s="23" t="str">
        <f>SpellNumber(L22,BB22)</f>
        <v>INR Zero Only</v>
      </c>
      <c r="IE22" s="25">
        <v>1.01</v>
      </c>
      <c r="IF22" s="25" t="s">
        <v>36</v>
      </c>
      <c r="IG22" s="25" t="s">
        <v>33</v>
      </c>
      <c r="IH22" s="25">
        <v>123.223</v>
      </c>
      <c r="II22" s="25" t="s">
        <v>34</v>
      </c>
    </row>
    <row r="23" spans="1:243" s="24" customFormat="1" ht="39.75" customHeight="1">
      <c r="A23" s="79">
        <v>2.04</v>
      </c>
      <c r="B23" s="80" t="s">
        <v>115</v>
      </c>
      <c r="C23" s="55" t="s">
        <v>63</v>
      </c>
      <c r="D23" s="78">
        <v>3</v>
      </c>
      <c r="E23" s="78" t="s">
        <v>110</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24" customFormat="1" ht="37.5" customHeight="1">
      <c r="A24" s="79">
        <v>2.05</v>
      </c>
      <c r="B24" s="80" t="s">
        <v>116</v>
      </c>
      <c r="C24" s="55" t="s">
        <v>64</v>
      </c>
      <c r="D24" s="78">
        <v>1</v>
      </c>
      <c r="E24" s="78" t="s">
        <v>110</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36</v>
      </c>
      <c r="IG24" s="25" t="s">
        <v>33</v>
      </c>
      <c r="IH24" s="25">
        <v>123.223</v>
      </c>
      <c r="II24" s="25" t="s">
        <v>34</v>
      </c>
    </row>
    <row r="25" spans="1:243" s="14" customFormat="1" ht="37.5" customHeight="1">
      <c r="A25" s="53">
        <v>3</v>
      </c>
      <c r="B25" s="76" t="s">
        <v>120</v>
      </c>
      <c r="C25" s="55" t="s">
        <v>71</v>
      </c>
      <c r="D25" s="70"/>
      <c r="E25" s="53"/>
      <c r="F25" s="18"/>
      <c r="G25" s="18"/>
      <c r="H25" s="18"/>
      <c r="I25" s="18"/>
      <c r="J25" s="18"/>
      <c r="K25" s="18"/>
      <c r="L25" s="18"/>
      <c r="M25" s="18"/>
      <c r="N25" s="18"/>
      <c r="O25" s="18"/>
      <c r="P25" s="18"/>
      <c r="Q25" s="18"/>
      <c r="R25" s="18"/>
      <c r="S25" s="13"/>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2"/>
      <c r="BB25" s="62"/>
      <c r="BC25" s="18"/>
      <c r="IE25" s="15"/>
      <c r="IF25" s="15"/>
      <c r="IG25" s="15"/>
      <c r="IH25" s="15"/>
      <c r="II25" s="15"/>
    </row>
    <row r="26" spans="1:243" s="24" customFormat="1" ht="54.75" customHeight="1">
      <c r="A26" s="79">
        <v>3.01</v>
      </c>
      <c r="B26" s="75" t="s">
        <v>174</v>
      </c>
      <c r="C26" s="55" t="s">
        <v>72</v>
      </c>
      <c r="D26" s="78">
        <v>3</v>
      </c>
      <c r="E26" s="78" t="s">
        <v>110</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36</v>
      </c>
      <c r="IG26" s="25" t="s">
        <v>33</v>
      </c>
      <c r="IH26" s="25">
        <v>123.223</v>
      </c>
      <c r="II26" s="25" t="s">
        <v>34</v>
      </c>
    </row>
    <row r="27" spans="1:243" s="24" customFormat="1" ht="69" customHeight="1">
      <c r="A27" s="79">
        <v>3.02</v>
      </c>
      <c r="B27" s="75" t="s">
        <v>175</v>
      </c>
      <c r="C27" s="55" t="s">
        <v>73</v>
      </c>
      <c r="D27" s="78">
        <v>1</v>
      </c>
      <c r="E27" s="78" t="s">
        <v>117</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0</v>
      </c>
      <c r="BB27" s="45">
        <f>BA27+SUM(N27:AZ27)</f>
        <v>0</v>
      </c>
      <c r="BC27" s="23" t="str">
        <f>SpellNumber(L27,BB27)</f>
        <v>INR Zero Only</v>
      </c>
      <c r="IE27" s="25">
        <v>1.01</v>
      </c>
      <c r="IF27" s="25" t="s">
        <v>36</v>
      </c>
      <c r="IG27" s="25" t="s">
        <v>33</v>
      </c>
      <c r="IH27" s="25">
        <v>123.223</v>
      </c>
      <c r="II27" s="25" t="s">
        <v>34</v>
      </c>
    </row>
    <row r="28" spans="1:243" s="14" customFormat="1" ht="66" customHeight="1">
      <c r="A28" s="53">
        <v>4</v>
      </c>
      <c r="B28" s="76" t="s">
        <v>189</v>
      </c>
      <c r="C28" s="55" t="s">
        <v>75</v>
      </c>
      <c r="D28" s="70"/>
      <c r="E28" s="53"/>
      <c r="F28" s="18"/>
      <c r="G28" s="18"/>
      <c r="H28" s="18"/>
      <c r="I28" s="18"/>
      <c r="J28" s="18"/>
      <c r="K28" s="18"/>
      <c r="L28" s="18"/>
      <c r="M28" s="18"/>
      <c r="N28" s="18"/>
      <c r="O28" s="18"/>
      <c r="P28" s="18"/>
      <c r="Q28" s="18"/>
      <c r="R28" s="18"/>
      <c r="S28" s="13"/>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2"/>
      <c r="BB28" s="62"/>
      <c r="BC28" s="18"/>
      <c r="IE28" s="15"/>
      <c r="IF28" s="15"/>
      <c r="IG28" s="15"/>
      <c r="IH28" s="15"/>
      <c r="II28" s="15"/>
    </row>
    <row r="29" spans="1:243" s="24" customFormat="1" ht="29.25" customHeight="1">
      <c r="A29" s="79">
        <v>4.01</v>
      </c>
      <c r="B29" s="75" t="s">
        <v>176</v>
      </c>
      <c r="C29" s="55" t="s">
        <v>77</v>
      </c>
      <c r="D29" s="78">
        <v>45</v>
      </c>
      <c r="E29" s="78" t="s">
        <v>118</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36</v>
      </c>
      <c r="IG29" s="25" t="s">
        <v>33</v>
      </c>
      <c r="IH29" s="25">
        <v>123.223</v>
      </c>
      <c r="II29" s="25" t="s">
        <v>34</v>
      </c>
    </row>
    <row r="30" spans="1:243" s="14" customFormat="1" ht="31.5" customHeight="1">
      <c r="A30" s="53">
        <v>5</v>
      </c>
      <c r="B30" s="76" t="s">
        <v>177</v>
      </c>
      <c r="C30" s="55" t="s">
        <v>78</v>
      </c>
      <c r="D30" s="70"/>
      <c r="E30" s="53"/>
      <c r="F30" s="18"/>
      <c r="G30" s="18"/>
      <c r="H30" s="18"/>
      <c r="I30" s="18"/>
      <c r="J30" s="18"/>
      <c r="K30" s="18"/>
      <c r="L30" s="18"/>
      <c r="M30" s="18"/>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2"/>
      <c r="BB30" s="62"/>
      <c r="BC30" s="18"/>
      <c r="IE30" s="15"/>
      <c r="IF30" s="15"/>
      <c r="IG30" s="15"/>
      <c r="IH30" s="15"/>
      <c r="II30" s="15"/>
    </row>
    <row r="31" spans="1:243" s="24" customFormat="1" ht="71.25" customHeight="1">
      <c r="A31" s="79">
        <v>5.01</v>
      </c>
      <c r="B31" s="75" t="s">
        <v>190</v>
      </c>
      <c r="C31" s="55" t="s">
        <v>79</v>
      </c>
      <c r="D31" s="78">
        <v>60</v>
      </c>
      <c r="E31" s="78" t="s">
        <v>121</v>
      </c>
      <c r="F31" s="47"/>
      <c r="G31" s="26"/>
      <c r="H31" s="20"/>
      <c r="I31" s="19" t="s">
        <v>35</v>
      </c>
      <c r="J31" s="21">
        <f>IF(I31="Less(-)",-1,1)</f>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total_amount_ba($B$2,$D$2,D31,F31,J31,K31,M31)</f>
        <v>0</v>
      </c>
      <c r="BB31" s="45">
        <f>BA31+SUM(N31:AZ31)</f>
        <v>0</v>
      </c>
      <c r="BC31" s="23" t="str">
        <f>SpellNumber(L31,BB31)</f>
        <v>INR Zero Only</v>
      </c>
      <c r="IE31" s="25">
        <v>1.01</v>
      </c>
      <c r="IF31" s="25" t="s">
        <v>36</v>
      </c>
      <c r="IG31" s="25" t="s">
        <v>33</v>
      </c>
      <c r="IH31" s="25">
        <v>123.223</v>
      </c>
      <c r="II31" s="25" t="s">
        <v>34</v>
      </c>
    </row>
    <row r="32" spans="1:243" s="24" customFormat="1" ht="60">
      <c r="A32" s="79">
        <v>5.02</v>
      </c>
      <c r="B32" s="75" t="s">
        <v>129</v>
      </c>
      <c r="C32" s="55" t="s">
        <v>80</v>
      </c>
      <c r="D32" s="78">
        <v>60</v>
      </c>
      <c r="E32" s="78" t="s">
        <v>121</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14" customFormat="1" ht="48.75" customHeight="1">
      <c r="A33" s="53">
        <v>6</v>
      </c>
      <c r="B33" s="76" t="s">
        <v>130</v>
      </c>
      <c r="C33" s="55" t="s">
        <v>81</v>
      </c>
      <c r="D33" s="70"/>
      <c r="E33" s="53"/>
      <c r="F33" s="18"/>
      <c r="G33" s="18"/>
      <c r="H33" s="18"/>
      <c r="I33" s="18"/>
      <c r="J33" s="18"/>
      <c r="K33" s="18"/>
      <c r="L33" s="18"/>
      <c r="M33" s="18"/>
      <c r="N33" s="18"/>
      <c r="O33" s="18"/>
      <c r="P33" s="18"/>
      <c r="Q33" s="18"/>
      <c r="R33" s="18"/>
      <c r="S33" s="13"/>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2"/>
      <c r="BB33" s="62"/>
      <c r="BC33" s="18"/>
      <c r="IE33" s="15"/>
      <c r="IF33" s="15"/>
      <c r="IG33" s="15"/>
      <c r="IH33" s="15"/>
      <c r="II33" s="15"/>
    </row>
    <row r="34" spans="1:243" s="24" customFormat="1" ht="66" customHeight="1">
      <c r="A34" s="79">
        <v>6.01</v>
      </c>
      <c r="B34" s="75" t="s">
        <v>178</v>
      </c>
      <c r="C34" s="55" t="s">
        <v>82</v>
      </c>
      <c r="D34" s="78">
        <v>1</v>
      </c>
      <c r="E34" s="78" t="s">
        <v>117</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24" customFormat="1" ht="51" customHeight="1">
      <c r="A35" s="79">
        <v>6.02</v>
      </c>
      <c r="B35" s="80" t="s">
        <v>179</v>
      </c>
      <c r="C35" s="55" t="s">
        <v>84</v>
      </c>
      <c r="D35" s="78">
        <v>1</v>
      </c>
      <c r="E35" s="78" t="s">
        <v>117</v>
      </c>
      <c r="F35" s="47"/>
      <c r="G35" s="26"/>
      <c r="H35" s="20"/>
      <c r="I35" s="19" t="s">
        <v>35</v>
      </c>
      <c r="J35" s="21">
        <f>IF(I35="Less(-)",-1,1)</f>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24" customFormat="1" ht="33" customHeight="1">
      <c r="A36" s="59" t="s">
        <v>39</v>
      </c>
      <c r="B36" s="60"/>
      <c r="C36" s="56"/>
      <c r="D36" s="71"/>
      <c r="E36" s="63"/>
      <c r="F36" s="64"/>
      <c r="G36" s="64"/>
      <c r="H36" s="65"/>
      <c r="I36" s="65"/>
      <c r="J36" s="65"/>
      <c r="K36" s="65"/>
      <c r="L36" s="66"/>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49">
        <f>SUM(BA14:BA35)</f>
        <v>0</v>
      </c>
      <c r="BB36" s="49">
        <f>SUM(BB14:BB16)</f>
        <v>0</v>
      </c>
      <c r="BC36" s="23"/>
      <c r="IE36" s="25">
        <v>4</v>
      </c>
      <c r="IF36" s="25" t="s">
        <v>37</v>
      </c>
      <c r="IG36" s="25" t="s">
        <v>38</v>
      </c>
      <c r="IH36" s="25">
        <v>10</v>
      </c>
      <c r="II36" s="25" t="s">
        <v>34</v>
      </c>
    </row>
    <row r="37" spans="1:243" s="33" customFormat="1" ht="23.25" customHeight="1" hidden="1">
      <c r="A37" s="60" t="s">
        <v>43</v>
      </c>
      <c r="B37" s="61"/>
      <c r="C37" s="57"/>
      <c r="D37" s="72"/>
      <c r="E37" s="58" t="s">
        <v>40</v>
      </c>
      <c r="F37" s="40"/>
      <c r="G37" s="28"/>
      <c r="H37" s="29"/>
      <c r="I37" s="29"/>
      <c r="J37" s="29"/>
      <c r="K37" s="30"/>
      <c r="L37" s="31"/>
      <c r="M37" s="32"/>
      <c r="O37" s="24"/>
      <c r="P37" s="24"/>
      <c r="Q37" s="24"/>
      <c r="R37" s="24"/>
      <c r="S37" s="24"/>
      <c r="BA37" s="38">
        <f>IF(ISBLANK(F37),0,IF(E37="Excess (+)",ROUND(BA36+(BA36*F37),2),IF(E37="Less (-)",ROUND(BA36+(BA36*F37*(-1)),2),0)))</f>
        <v>0</v>
      </c>
      <c r="BB37" s="39">
        <f>ROUND(BA37,0)</f>
        <v>0</v>
      </c>
      <c r="BC37" s="23" t="str">
        <f>SpellNumber(L37,BB37)</f>
        <v> Zero Only</v>
      </c>
      <c r="IE37" s="34"/>
      <c r="IF37" s="34"/>
      <c r="IG37" s="34"/>
      <c r="IH37" s="34"/>
      <c r="II37" s="34"/>
    </row>
    <row r="38" spans="1:243" s="33" customFormat="1" ht="51" customHeight="1">
      <c r="A38" s="59" t="s">
        <v>42</v>
      </c>
      <c r="B38" s="59"/>
      <c r="C38" s="84" t="str">
        <f>SpellNumber($E$2,BA36)</f>
        <v>INR Zero Only</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6"/>
      <c r="IE38" s="34"/>
      <c r="IF38" s="34"/>
      <c r="IG38" s="34"/>
      <c r="IH38" s="34"/>
      <c r="II38" s="34"/>
    </row>
    <row r="39" spans="3:243" s="14" customFormat="1" ht="14.25">
      <c r="C39" s="54"/>
      <c r="D39" s="73"/>
      <c r="E39" s="54"/>
      <c r="F39" s="35"/>
      <c r="G39" s="35"/>
      <c r="H39" s="35"/>
      <c r="I39" s="35"/>
      <c r="J39" s="35"/>
      <c r="K39" s="35"/>
      <c r="L39" s="35"/>
      <c r="M39" s="35"/>
      <c r="O39" s="35"/>
      <c r="BA39" s="35"/>
      <c r="BC39" s="35"/>
      <c r="IE39" s="15"/>
      <c r="IF39" s="15"/>
      <c r="IG39" s="15"/>
      <c r="IH39" s="15"/>
      <c r="II39" s="15"/>
    </row>
  </sheetData>
  <sheetProtection password="E194" sheet="1"/>
  <mergeCells count="8">
    <mergeCell ref="A9:BC9"/>
    <mergeCell ref="C38:BC38"/>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F26:F27 F31:F32 F14:F18 D14:D17 F20:F24 F29 D29 F34:F35">
      <formula1>0</formula1>
      <formula2>999999999999999</formula2>
    </dataValidation>
    <dataValidation allowBlank="1" showInputMessage="1" showErrorMessage="1" promptTitle="Units" prompt="Please enter Units in text" sqref="E14:E18 E29"/>
    <dataValidation type="decimal" allowBlank="1" showInputMessage="1" showErrorMessage="1" promptTitle="Rate Entry" prompt="Please enter the Inspection Charges in Rupees for this item. " errorTitle="Invaid Entry" error="Only Numeric Values are allowed. " sqref="Q26:Q27 Q31:Q32 Q14:Q18 Q20:Q24 Q29 Q34:Q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6:R27 R31:R32 R14:R18 R20:R24 R29 R34:R3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6:O27 N31:O32 N14:O18 N20:O24 N29:O29 N34:O35">
      <formula1>0</formula1>
      <formula2>999999999999999</formula2>
    </dataValidation>
    <dataValidation type="list" showInputMessage="1" showErrorMessage="1" sqref="I26:I27 I31:I32 I14:I18 I20:I24 I29 I34:I35">
      <formula1>"Excess(+), Less(-)"</formula1>
    </dataValidation>
    <dataValidation allowBlank="1" showInputMessage="1" showErrorMessage="1" promptTitle="Addition / Deduction" prompt="Please Choose the correct One" sqref="J26:J27 J31:J32 J14:J18 J20:J24 J29 J34:J35"/>
    <dataValidation type="list" allowBlank="1" showInputMessage="1" showErrorMessage="1" sqref="K26:K27 K31:K32 K14:K18 K20:K24 K29 K34:K3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26:H27 G31:H32 G14:H18 G20:H24 G29:H29 G34:H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6:M27 M31:M32 M14:M18 M20:M24 M29 M34:M35">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allowBlank="1" showInputMessage="1" showErrorMessage="1" sqref="L25 L26 L27 L28 L29 L30 L31 L32 L33 L34 L13 L14 L15 L16 L17 L18 L19 L20 L21 L22 L23 L24 L35">
      <formula1>"INR"</formula1>
    </dataValidation>
    <dataValidation type="decimal" allowBlank="1" showInputMessage="1" showErrorMessage="1" errorTitle="Invalid Entry" error="Only Numeric Values are allowed. " sqref="A14:A35">
      <formula1>0</formula1>
      <formula2>999999999999999</formula2>
    </dataValidation>
    <dataValidation allowBlank="1" showInputMessage="1" showErrorMessage="1" promptTitle="Itemcode/Make" prompt="Please enter text" sqref="C13:C35"/>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4" sqref="N4"/>
    </sheetView>
  </sheetViews>
  <sheetFormatPr defaultColWidth="9.140625" defaultRowHeight="15"/>
  <sheetData>
    <row r="6" spans="5:11" ht="14.25">
      <c r="E6" s="93" t="s">
        <v>2</v>
      </c>
      <c r="F6" s="93"/>
      <c r="G6" s="93"/>
      <c r="H6" s="93"/>
      <c r="I6" s="93"/>
      <c r="J6" s="93"/>
      <c r="K6" s="93"/>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Sumi Phukan</cp:lastModifiedBy>
  <cp:lastPrinted>2024-06-01T05:59:23Z</cp:lastPrinted>
  <dcterms:created xsi:type="dcterms:W3CDTF">2009-01-30T06:42:42Z</dcterms:created>
  <dcterms:modified xsi:type="dcterms:W3CDTF">2024-06-04T17:13:40Z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