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F:\download\"/>
    </mc:Choice>
  </mc:AlternateContent>
  <xr:revisionPtr revIDLastSave="0" documentId="13_ncr:1_{5E051EDF-3606-44F9-9AA6-AE3E5B50ABCF}" xr6:coauthVersionLast="47" xr6:coauthVersionMax="47" xr10:uidLastSave="{00000000-0000-0000-0000-000000000000}"/>
  <bookViews>
    <workbookView xWindow="-108" yWindow="-108" windowWidth="23256" windowHeight="12456" xr2:uid="{00000000-000D-0000-FFFF-FFFF00000000}"/>
  </bookViews>
  <sheets>
    <sheet name="Sheet3"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6" i="3" l="1"/>
  <c r="M56" i="3"/>
  <c r="Q56" i="3" s="1"/>
  <c r="Q8" i="3"/>
  <c r="Q57" i="3"/>
  <c r="Q53" i="3"/>
  <c r="Q52" i="3"/>
  <c r="Q54" i="3" s="1"/>
  <c r="R51" i="3" s="1"/>
  <c r="Q58" i="3" l="1"/>
  <c r="R55" i="3" s="1"/>
  <c r="R50" i="3" l="1"/>
  <c r="R15" i="3" l="1"/>
  <c r="Q21" i="3"/>
  <c r="Q24" i="3" s="1"/>
  <c r="Q32" i="3"/>
  <c r="R32" i="3" s="1"/>
  <c r="Q35" i="3"/>
  <c r="R35" i="3" s="1"/>
  <c r="Q33" i="3"/>
  <c r="R33" i="3" s="1"/>
  <c r="Q42" i="3" l="1"/>
  <c r="R42" i="3" s="1"/>
  <c r="Q26" i="3"/>
  <c r="Q27" i="3" s="1"/>
  <c r="R27" i="3" s="1"/>
  <c r="R24" i="3"/>
  <c r="R21" i="3"/>
  <c r="Q17" i="3"/>
  <c r="Q18" i="3" s="1"/>
  <c r="R18" i="3" s="1"/>
  <c r="Q11" i="3"/>
  <c r="Q12" i="3" s="1"/>
  <c r="R12" i="3" s="1"/>
  <c r="Q7" i="3"/>
  <c r="Q9" i="3" l="1"/>
  <c r="R9" i="3" s="1"/>
  <c r="R5" i="3"/>
</calcChain>
</file>

<file path=xl/sharedStrings.xml><?xml version="1.0" encoding="utf-8"?>
<sst xmlns="http://schemas.openxmlformats.org/spreadsheetml/2006/main" count="122" uniqueCount="58">
  <si>
    <t>Sl. No</t>
  </si>
  <si>
    <t>Description of item</t>
  </si>
  <si>
    <t>Qtty</t>
  </si>
  <si>
    <t>Unit</t>
  </si>
  <si>
    <t>Rate</t>
  </si>
  <si>
    <t>Amount</t>
  </si>
  <si>
    <t>=</t>
  </si>
  <si>
    <t>x</t>
  </si>
  <si>
    <t>Cum</t>
  </si>
  <si>
    <t>Total</t>
  </si>
  <si>
    <t>Sqm</t>
  </si>
  <si>
    <t>b) In cement mortar 1:4</t>
  </si>
  <si>
    <t>Each</t>
  </si>
  <si>
    <t>Providing two coats of J.K Wall Putty ( White Cement based putty for concrete/ mortar walls and ceiling both internal and external) after removing all loosely adhering material from the wall surface with the help of emery stone, putty blade or wire brush and moistening the wall with sufficient quantity of clean water as specified and directed by the department. (Total thickness of two coats is maximum 1.5mm)</t>
  </si>
  <si>
    <t>Wiring for light/ fan/ call bell point with 2x1.5 sq mm P.V.C. insulated single core unsheathed industrial (Multistrand) cable FR conforming to IS-694: 1990 with flexible bright annealed electrolytic copper conductor for voltage grade up to 1100 volts (Finolex /RR Kabel /Nicco / Anchor or Equivalent Make as approved by the Deptt.) with flat 19 mm ISI marked casing 'n' capping (AKG / Precision/ Presto Plast/Polycab/ MW or equivalent make as approved by the Deptt.) in surface system, including 6 Amp flush type switch/ bell push (Anchor Penta/Gold medal /Kolor kany.Kom/ Havells or equivalent make as approved by the Deptt.) GI/ MS switch board (ISI marked) half conceal on wall with phenolic laminated sheet cover ,ceiling rose  (Anchor/Gold medal /Kolor kany.Kom / Havells or equivalent make as approved by the Deptt.) etc. complete as directed and specified by the Deptt.</t>
  </si>
  <si>
    <t>1.1.2=  Medium point up to 6.00 metre. Length.</t>
  </si>
  <si>
    <t>For rooms</t>
  </si>
  <si>
    <t>Wiring for drawing sub-main line with P.V.C. insulated single core unsheathed industrial (Multistrand) cable FR conforming to IS-694: 1990 with flexible bright annealed electrolytic copper conductor for voltage grade up to 1100 volts (Finolex /RR Kabel /Nicco / Anchor or Equivalent Make as approved by the Deptt.) in surface flat ISI marked casing 'n' capping (AKG / Precision/ Presto Plast/Polycab/ MW or equivalent make as approved by the Deptt.) system including earth continuity.</t>
  </si>
  <si>
    <t>sqm</t>
  </si>
  <si>
    <t>Job</t>
  </si>
  <si>
    <t xml:space="preserve">11.41A.3.1 Size of Tile 600 x 600 mm </t>
  </si>
  <si>
    <t xml:space="preserve"> 20 mm cement plaster of mix :</t>
  </si>
  <si>
    <t xml:space="preserve">Supplying, fitting, fixing and painting where necessary (one coat primer and two coats of paint) suspended ceiling which includes G.I. perimeter channels of size 0.55mm thick (having one flange of 20mm and another flange of 30mm and a web of 27mm) along with perimeter of ceiling, screw fixed to brick wall/ partition with the help of nylon sleeves and screws, at 610mm c/c. Then suspending G.I. intermediate channels of size 45mm (0.9mm thick with two  equal flanges of  15mm each) from the soffit at 1220mm c/c with ceiling angle of width 25mmx10mmx0.55mm thick fixed to soffit with G.I.cleat and steel expansion fasteners. Ceiling section of 0.55mm thickness having knurled web of 51.5mm and two equal flanges of 26mm each with lips of 10.5mm are then fixed to the intermediate channel with the help of connecting clip and in direction perpendicular to the intermediate channel at 298mm c/c. </t>
  </si>
  <si>
    <t xml:space="preserve">Applying priming coats with primer of approved brand and manufacture, having low VOC (Volatile Organic Compound ) content.
13.85.3 With water thinnable cement primer on wall surface having VOC content less than 50 grams/litre </t>
  </si>
  <si>
    <t>Adding 18% GST on APWD items=</t>
  </si>
  <si>
    <t>Total Amount( A+B+C) =</t>
  </si>
  <si>
    <t>Say</t>
  </si>
  <si>
    <t>Providing and laying in position cement concrete of specified grade excluding the cost of centering and shutterin level :
4.1.5 1:3:6 (1 Cement : 3 coarse sand (zone-III) derived from bnatural sources : 6 graded stone aggregate 20 mm  from natural sources)</t>
  </si>
  <si>
    <t xml:space="preserve">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11.41A.2 Glazed vitrified floor tiles polished finish of size</t>
  </si>
  <si>
    <t xml:space="preserve"> Wall painting with premium acrylic emulsion paint of interior grade, having VOC (Volatile Organic Compound ) content less than 50 grams/ litre of approved brand and manufacture, including applyingadditional coats wherever required to achieve even shade and colour.</t>
  </si>
  <si>
    <t>13.83.2 Two coats</t>
  </si>
  <si>
    <t>each</t>
  </si>
  <si>
    <t xml:space="preserve">Supplying with fitting and fixing sheet steel, phosphatised, powder painted  dust &amp; vermin proof reversible Double door IP-43 double door surface mounting horizontal TPN MCB DB incorporated with bas-bar, Neutral link, Earth bar and din rail etc fitted on wall with grouting nuts &amp; bolts as reqd. complete with making necessary connection as approved, specified and directed by the deptt. </t>
  </si>
  <si>
    <t>15.18.1 Richa, Bentec, Adhunic, V-Guard  make)</t>
  </si>
  <si>
    <t xml:space="preserve">  4 way TPN (8+12)  double door </t>
  </si>
  <si>
    <t>Supplying with fitting and fixing DP 10 KA 240/415V 50Hz MCB of the following capacity complete with making necessary connection as approved, specified and directed by the deptt.</t>
  </si>
  <si>
    <t>16.3.1.1     6 to 32A</t>
  </si>
  <si>
    <t>16.3.1.2      40A</t>
  </si>
  <si>
    <t>Wiring to 5 a pin 6 Amps plug point with 1.5 sq. mm P.V.C. insulated single core unsheathed industrial (Multistrand) cable FR conforming to IS-694: 1990 with flexible bright annealed electrolytic copper conductor for voltage grade up to 1100 volts (Finolex /RR Kabel /Nicco / Anchor or Equivalent Make as approved by the Deptt.) with flat 19 mm  ISI marked casing 'n' capping (AKG / Precision/ Presto Plast/Polycab/ MW or equivalent make as approved by the Deptt.) in surface system, including 5 pin 6 Amps flush type plug socket and 6 Amps F/T switch (Anchor penta /Gold medal /Kolor kany.Kom/Havells or equivalent make as approved by the Deptt.), GI/ MS switch board (I.S.I. marked)  with phenolic laminated sheet cover including earth continuity with 1.5 sq. mm.  cable to third pin of the plug socket etc. as required complete, when placed elsewhere.</t>
  </si>
  <si>
    <t>Rm.</t>
  </si>
  <si>
    <t xml:space="preserve">1.8.2 With 2 x 4 sq. mm. + earth continuity with 1x2.5 sq. mm.  cable in flat 19 mm ISI marked casing 'n' capping system.  </t>
  </si>
  <si>
    <t xml:space="preserve">Supplying including fitting fixing of following  A.C. Ceiling fan complete with all accessories like down rod, canopy etc. of following sweeps with making necessary connection as approved by the Deptt.)as required complete and as directed by the Department [Without regulator].                    </t>
  </si>
  <si>
    <t>27.1.2=  Premium model  1200 mm Sweep (ORIENT PSPO  make) / Premium model 1050 /  1200 mm Sweep SS-390 Deco Havells  make).</t>
  </si>
  <si>
    <t xml:space="preserve">Supplying fitting and fixing of ceiling fan regulator including connections etc. complete as required.                   </t>
  </si>
  <si>
    <t>27.6.2= Electronic Type</t>
  </si>
  <si>
    <t xml:space="preserve">Analysis Steel door D (size-1.00mx2.00m)
                 </t>
  </si>
  <si>
    <t xml:space="preserve">Providing and laying gang saw cut 18 mm thick, mirror polished pre moulded and pre polished machine cut granite stone of required size and shape of approved shade, colour and texture in Column faces cut granite stone of required size and shape of approved shade, colour and texture in footpath, flooring in road side plazas and similar locations, laid over 20mm thick base of cement mortar 1:4 (1cement : 4 coarse sand) including grouting the joints with white cement mixed with matching pigment, epoxy touch ups etc. complete as per direction of Engineer-in-Charge. </t>
  </si>
  <si>
    <t>40x40x5</t>
  </si>
  <si>
    <t>50x50x5</t>
  </si>
  <si>
    <t>Kg</t>
  </si>
  <si>
    <t xml:space="preserve"> Structural steel work riveted, bolted or welded in built up sections, trusses and framed work, including cutting, hoisting, fixing in position and applying a priming coat of approved steel primer all complete.</t>
  </si>
  <si>
    <t>Inside Room</t>
  </si>
  <si>
    <t>Front Side</t>
  </si>
  <si>
    <t xml:space="preserve"> Disposal of all Serviceable and unserviceable  Store room materials and stacking all materials (inside and outside materials) with in 150 meters lead as directed by Engineer-in-charge including dismantling of existing doors and windows etc.</t>
  </si>
  <si>
    <r>
      <rPr>
        <b/>
        <sz val="11"/>
        <color theme="1"/>
        <rFont val="Calibri"/>
        <family val="2"/>
        <scheme val="minor"/>
      </rPr>
      <t>Name of work:</t>
    </r>
    <r>
      <rPr>
        <sz val="11"/>
        <color theme="1"/>
        <rFont val="Calibri"/>
        <family val="2"/>
        <scheme val="minor"/>
      </rPr>
      <t>- Renovation of Store Room for AGM LA Communication Division office at Kahilipara, AEGCL.</t>
    </r>
  </si>
  <si>
    <t xml:space="preserve">Supplying and installation of 16W Lighting Fixtures and accessories general lighting and fixtures LED round Luminaireas specified and directed by the Department. (ORIENT/CROMPTON/LEDURE or equivalent make)                             </t>
  </si>
  <si>
    <t>BoQ</t>
  </si>
  <si>
    <t xml:space="preserve">Total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</si>
</sst>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0"/>
    <numFmt numFmtId="166" formatCode="[$Rs.-4009]\ #,##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1"/>
      <color theme="1" tint="4.9989318521683403E-2"/>
      <name val="Calibri"/>
      <family val="2"/>
      <scheme val="minor"/>
    </font>
    <font>
      <u/>
      <sz val="11"/>
      <color theme="1"/>
      <name val="Calibri"/>
      <family val="2"/>
      <scheme val="minor"/>
    </font>
    <font>
      <sz val="11"/>
      <name val="Calibri"/>
      <family val="2"/>
      <scheme val="minor"/>
    </font>
    <font>
      <b/>
      <sz val="11"/>
      <name val="Calibri"/>
      <family val="2"/>
      <scheme val="minor"/>
    </font>
    <font>
      <sz val="11"/>
      <color indexed="8"/>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164" fontId="2" fillId="0" borderId="0" applyFont="0" applyFill="0" applyBorder="0" applyAlignment="0" applyProtection="0"/>
  </cellStyleXfs>
  <cellXfs count="216">
    <xf numFmtId="0" fontId="0" fillId="0" borderId="0" xfId="0"/>
    <xf numFmtId="0" fontId="0" fillId="0" borderId="0" xfId="0" applyAlignment="1">
      <alignment horizontal="right"/>
    </xf>
    <xf numFmtId="0" fontId="1" fillId="0" borderId="1" xfId="0" applyFont="1" applyBorder="1" applyAlignment="1">
      <alignment horizontal="center" vertical="top"/>
    </xf>
    <xf numFmtId="0" fontId="1" fillId="0" borderId="1" xfId="0" applyFont="1" applyBorder="1" applyAlignment="1">
      <alignment horizontal="right"/>
    </xf>
    <xf numFmtId="0" fontId="1" fillId="0" borderId="1" xfId="0" applyFont="1" applyBorder="1"/>
    <xf numFmtId="166" fontId="0" fillId="0" borderId="2" xfId="1" applyNumberFormat="1" applyFont="1" applyFill="1" applyBorder="1" applyAlignment="1"/>
    <xf numFmtId="166" fontId="0" fillId="0" borderId="2" xfId="1" applyNumberFormat="1" applyFont="1" applyFill="1" applyBorder="1" applyAlignment="1">
      <alignment horizontal="right"/>
    </xf>
    <xf numFmtId="166" fontId="0" fillId="0" borderId="3" xfId="1" applyNumberFormat="1" applyFont="1" applyFill="1" applyBorder="1" applyAlignment="1">
      <alignment horizontal="right"/>
    </xf>
    <xf numFmtId="166" fontId="0" fillId="0" borderId="4" xfId="1" applyNumberFormat="1" applyFont="1" applyFill="1" applyBorder="1" applyAlignment="1"/>
    <xf numFmtId="166" fontId="0" fillId="0" borderId="4" xfId="1" applyNumberFormat="1" applyFont="1" applyFill="1" applyBorder="1" applyAlignment="1">
      <alignment horizontal="right"/>
    </xf>
    <xf numFmtId="166" fontId="0" fillId="0" borderId="2" xfId="1" applyNumberFormat="1" applyFont="1" applyFill="1" applyBorder="1" applyAlignment="1">
      <alignment wrapText="1"/>
    </xf>
    <xf numFmtId="166" fontId="0" fillId="0" borderId="4" xfId="1" applyNumberFormat="1" applyFont="1" applyFill="1" applyBorder="1" applyAlignment="1">
      <alignment wrapText="1"/>
    </xf>
    <xf numFmtId="166" fontId="0" fillId="0" borderId="3" xfId="1" applyNumberFormat="1" applyFont="1" applyFill="1" applyBorder="1" applyAlignment="1">
      <alignment wrapText="1"/>
    </xf>
    <xf numFmtId="2" fontId="0" fillId="0" borderId="0" xfId="0" applyNumberFormat="1" applyAlignment="1">
      <alignment horizontal="center" vertical="top" wrapText="1"/>
    </xf>
    <xf numFmtId="0" fontId="0" fillId="0" borderId="0" xfId="0" applyAlignment="1">
      <alignment horizontal="center" vertical="top" wrapText="1"/>
    </xf>
    <xf numFmtId="0" fontId="3" fillId="0" borderId="12" xfId="0" applyFont="1" applyBorder="1" applyAlignment="1">
      <alignment horizontal="center" vertical="top" wrapText="1"/>
    </xf>
    <xf numFmtId="2" fontId="3" fillId="0" borderId="13" xfId="0" applyNumberFormat="1" applyFont="1" applyBorder="1" applyAlignment="1">
      <alignment horizontal="right" vertical="top" wrapText="1"/>
    </xf>
    <xf numFmtId="166" fontId="5" fillId="0" borderId="2" xfId="0" applyNumberFormat="1" applyFont="1" applyBorder="1"/>
    <xf numFmtId="166" fontId="5" fillId="0" borderId="2" xfId="0" applyNumberFormat="1" applyFont="1" applyBorder="1" applyAlignment="1">
      <alignment horizontal="right"/>
    </xf>
    <xf numFmtId="166" fontId="5" fillId="0" borderId="4" xfId="0" applyNumberFormat="1" applyFont="1" applyBorder="1"/>
    <xf numFmtId="166" fontId="5" fillId="0" borderId="4" xfId="0" applyNumberFormat="1" applyFont="1" applyBorder="1" applyAlignment="1">
      <alignment horizontal="right"/>
    </xf>
    <xf numFmtId="2" fontId="0" fillId="0" borderId="0" xfId="0" applyNumberFormat="1" applyAlignment="1">
      <alignment horizontal="center" vertical="center" wrapText="1"/>
    </xf>
    <xf numFmtId="1" fontId="0" fillId="0" borderId="0" xfId="0" applyNumberFormat="1" applyAlignment="1">
      <alignment horizontal="center" vertical="center" wrapText="1"/>
    </xf>
    <xf numFmtId="2" fontId="0" fillId="0" borderId="15" xfId="0" applyNumberFormat="1" applyBorder="1" applyAlignment="1">
      <alignment horizontal="center" vertical="center" wrapText="1"/>
    </xf>
    <xf numFmtId="2" fontId="0" fillId="0" borderId="11" xfId="0" applyNumberFormat="1" applyBorder="1" applyAlignment="1">
      <alignment horizontal="justify" vertical="center" wrapText="1"/>
    </xf>
    <xf numFmtId="2" fontId="0" fillId="0" borderId="12" xfId="0" applyNumberFormat="1" applyBorder="1" applyAlignment="1">
      <alignment horizontal="justify" vertical="center" wrapText="1"/>
    </xf>
    <xf numFmtId="2" fontId="0" fillId="0" borderId="12" xfId="0" applyNumberFormat="1" applyBorder="1" applyAlignment="1">
      <alignment horizontal="center" vertical="center" wrapText="1"/>
    </xf>
    <xf numFmtId="2" fontId="0" fillId="0" borderId="13" xfId="0" applyNumberFormat="1" applyBorder="1" applyAlignment="1">
      <alignment horizontal="center" vertical="center" wrapText="1"/>
    </xf>
    <xf numFmtId="0" fontId="5" fillId="0" borderId="4" xfId="0" applyFont="1" applyBorder="1" applyAlignment="1">
      <alignment horizontal="right"/>
    </xf>
    <xf numFmtId="0" fontId="5" fillId="0" borderId="2" xfId="0" applyFont="1" applyBorder="1" applyAlignment="1">
      <alignment horizontal="right"/>
    </xf>
    <xf numFmtId="0" fontId="5" fillId="0" borderId="11" xfId="0" applyFont="1" applyBorder="1" applyAlignment="1">
      <alignment vertical="top" wrapText="1" shrinkToFit="1"/>
    </xf>
    <xf numFmtId="0" fontId="5" fillId="0" borderId="12" xfId="0" applyFont="1" applyBorder="1" applyAlignment="1">
      <alignment vertical="top" wrapText="1" shrinkToFit="1"/>
    </xf>
    <xf numFmtId="0" fontId="0" fillId="0" borderId="0" xfId="0" applyAlignment="1">
      <alignment vertical="top"/>
    </xf>
    <xf numFmtId="0" fontId="0" fillId="0" borderId="0" xfId="0" applyAlignment="1">
      <alignment horizontal="right" vertical="top"/>
    </xf>
    <xf numFmtId="0" fontId="0" fillId="0" borderId="2" xfId="0" applyBorder="1" applyAlignment="1">
      <alignment horizontal="right"/>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right" vertical="top" wrapText="1"/>
    </xf>
    <xf numFmtId="0" fontId="0" fillId="0" borderId="4" xfId="0" applyBorder="1" applyAlignment="1">
      <alignment horizontal="right"/>
    </xf>
    <xf numFmtId="166" fontId="0" fillId="0" borderId="0" xfId="0" applyNumberFormat="1" applyAlignment="1">
      <alignment vertical="top"/>
    </xf>
    <xf numFmtId="0" fontId="0" fillId="0" borderId="2" xfId="0" applyBorder="1" applyAlignment="1">
      <alignment horizontal="right" wrapText="1"/>
    </xf>
    <xf numFmtId="1" fontId="0" fillId="0" borderId="0" xfId="0" applyNumberFormat="1" applyAlignment="1">
      <alignment horizontal="center" vertical="top" wrapText="1"/>
    </xf>
    <xf numFmtId="2" fontId="0" fillId="0" borderId="15" xfId="0" applyNumberFormat="1" applyBorder="1" applyAlignment="1">
      <alignment horizontal="right" vertical="top" wrapText="1"/>
    </xf>
    <xf numFmtId="0" fontId="0" fillId="0" borderId="3" xfId="0" applyBorder="1" applyAlignment="1">
      <alignment horizontal="right" wrapText="1"/>
    </xf>
    <xf numFmtId="0" fontId="0" fillId="0" borderId="14" xfId="0" applyBorder="1" applyAlignment="1">
      <alignment horizontal="left" vertical="top" wrapText="1"/>
    </xf>
    <xf numFmtId="0" fontId="0" fillId="0" borderId="0" xfId="0" applyAlignment="1">
      <alignment horizontal="left" vertical="top" wrapText="1"/>
    </xf>
    <xf numFmtId="2" fontId="0" fillId="0" borderId="12" xfId="0" applyNumberFormat="1" applyBorder="1" applyAlignment="1">
      <alignment horizontal="center" vertical="top" wrapText="1"/>
    </xf>
    <xf numFmtId="2" fontId="0" fillId="0" borderId="13" xfId="0" applyNumberFormat="1" applyBorder="1" applyAlignment="1">
      <alignment horizontal="right" vertical="top" wrapText="1"/>
    </xf>
    <xf numFmtId="0" fontId="0" fillId="0" borderId="4" xfId="0" applyBorder="1" applyAlignment="1">
      <alignment horizontal="right" wrapText="1"/>
    </xf>
    <xf numFmtId="0" fontId="0" fillId="0" borderId="0" xfId="0" applyAlignment="1">
      <alignment horizontal="center" vertical="top"/>
    </xf>
    <xf numFmtId="0" fontId="0" fillId="0" borderId="8" xfId="0" applyBorder="1" applyAlignment="1">
      <alignment horizontal="right" wrapText="1"/>
    </xf>
    <xf numFmtId="2" fontId="0" fillId="0" borderId="0" xfId="0" applyNumberFormat="1" applyAlignment="1">
      <alignment horizontal="right" vertical="top" wrapText="1"/>
    </xf>
    <xf numFmtId="0" fontId="0" fillId="0" borderId="14" xfId="0" applyBorder="1" applyAlignment="1">
      <alignment horizontal="right" wrapText="1"/>
    </xf>
    <xf numFmtId="0" fontId="0" fillId="0" borderId="12" xfId="0" applyBorder="1" applyAlignment="1">
      <alignment horizontal="left" vertical="top" wrapText="1"/>
    </xf>
    <xf numFmtId="2" fontId="0" fillId="0" borderId="12" xfId="0" applyNumberFormat="1" applyBorder="1" applyAlignment="1">
      <alignment horizontal="right" vertical="top" wrapText="1"/>
    </xf>
    <xf numFmtId="0" fontId="0" fillId="0" borderId="11" xfId="0" applyBorder="1" applyAlignment="1">
      <alignment horizontal="right" wrapText="1"/>
    </xf>
    <xf numFmtId="0" fontId="0" fillId="0" borderId="3" xfId="0" applyBorder="1" applyAlignment="1">
      <alignment horizontal="center" vertical="top" wrapText="1"/>
    </xf>
    <xf numFmtId="0" fontId="0" fillId="0" borderId="4" xfId="0" applyBorder="1" applyAlignment="1">
      <alignment horizontal="center" vertical="top" wrapText="1"/>
    </xf>
    <xf numFmtId="165" fontId="0" fillId="0" borderId="12" xfId="0" applyNumberFormat="1" applyBorder="1" applyAlignment="1">
      <alignment horizontal="center" vertical="top" wrapText="1"/>
    </xf>
    <xf numFmtId="0" fontId="0" fillId="0" borderId="2" xfId="0" applyBorder="1" applyAlignment="1">
      <alignment horizontal="center" vertical="top" wrapText="1"/>
    </xf>
    <xf numFmtId="2" fontId="0" fillId="0" borderId="0" xfId="0" applyNumberFormat="1" applyAlignment="1">
      <alignment vertical="top" wrapText="1"/>
    </xf>
    <xf numFmtId="165" fontId="0" fillId="0" borderId="0" xfId="0" applyNumberFormat="1" applyAlignment="1">
      <alignment horizontal="center" vertical="top" wrapText="1"/>
    </xf>
    <xf numFmtId="2" fontId="0" fillId="0" borderId="11" xfId="0" applyNumberFormat="1" applyBorder="1" applyAlignment="1">
      <alignment horizontal="left" vertical="top" wrapText="1"/>
    </xf>
    <xf numFmtId="2" fontId="0" fillId="0" borderId="12" xfId="0" applyNumberFormat="1" applyBorder="1" applyAlignment="1">
      <alignment horizontal="left" vertical="top" wrapText="1"/>
    </xf>
    <xf numFmtId="0" fontId="0" fillId="0" borderId="12" xfId="0" applyBorder="1" applyAlignment="1">
      <alignment vertical="top"/>
    </xf>
    <xf numFmtId="0" fontId="0" fillId="0" borderId="0" xfId="0" applyAlignment="1">
      <alignment horizontal="justify" vertical="top" wrapText="1"/>
    </xf>
    <xf numFmtId="0" fontId="0" fillId="0" borderId="0" xfId="0" applyAlignment="1">
      <alignment horizontal="center" wrapText="1"/>
    </xf>
    <xf numFmtId="1" fontId="0" fillId="0" borderId="0" xfId="0" applyNumberFormat="1" applyAlignment="1">
      <alignment horizontal="right" vertical="top" wrapText="1"/>
    </xf>
    <xf numFmtId="2" fontId="0" fillId="0" borderId="12" xfId="0" applyNumberFormat="1" applyBorder="1" applyAlignment="1">
      <alignment horizontal="right" vertical="top"/>
    </xf>
    <xf numFmtId="0" fontId="0" fillId="0" borderId="12" xfId="0" applyBorder="1" applyAlignment="1">
      <alignment vertical="top"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9" xfId="0" applyBorder="1" applyAlignment="1">
      <alignment vertical="top"/>
    </xf>
    <xf numFmtId="0" fontId="0" fillId="0" borderId="10" xfId="0" applyBorder="1" applyAlignment="1">
      <alignment horizontal="right" wrapText="1"/>
    </xf>
    <xf numFmtId="0" fontId="0" fillId="0" borderId="15" xfId="0" applyBorder="1" applyAlignment="1">
      <alignment horizontal="right" wrapText="1"/>
    </xf>
    <xf numFmtId="0" fontId="0" fillId="0" borderId="0" xfId="0" applyAlignment="1">
      <alignment horizontal="right" vertical="top" wrapText="1"/>
    </xf>
    <xf numFmtId="0" fontId="0" fillId="0" borderId="11" xfId="0" applyBorder="1" applyAlignment="1">
      <alignment vertical="top" wrapText="1"/>
    </xf>
    <xf numFmtId="0" fontId="0" fillId="0" borderId="13" xfId="0" applyBorder="1" applyAlignment="1">
      <alignment horizontal="right" wrapText="1"/>
    </xf>
    <xf numFmtId="0" fontId="0" fillId="0" borderId="9" xfId="0" applyBorder="1" applyAlignment="1">
      <alignment horizontal="center" vertical="top"/>
    </xf>
    <xf numFmtId="2" fontId="0" fillId="0" borderId="0" xfId="0" applyNumberFormat="1" applyAlignment="1">
      <alignment vertical="top"/>
    </xf>
    <xf numFmtId="0" fontId="0" fillId="0" borderId="0" xfId="0" applyAlignment="1">
      <alignment vertical="top" wrapText="1"/>
    </xf>
    <xf numFmtId="0" fontId="0" fillId="0" borderId="0" xfId="0" applyAlignment="1">
      <alignment horizontal="right" wrapText="1"/>
    </xf>
    <xf numFmtId="0" fontId="0" fillId="0" borderId="0" xfId="0" applyAlignment="1">
      <alignment wrapText="1"/>
    </xf>
    <xf numFmtId="2" fontId="5" fillId="0" borderId="0" xfId="0" applyNumberFormat="1" applyFont="1" applyAlignment="1">
      <alignment horizontal="center" vertical="center" wrapText="1"/>
    </xf>
    <xf numFmtId="2" fontId="0" fillId="0" borderId="8" xfId="0" applyNumberFormat="1" applyBorder="1" applyAlignment="1">
      <alignment horizontal="right" wrapText="1"/>
    </xf>
    <xf numFmtId="2" fontId="0" fillId="0" borderId="14" xfId="0" applyNumberFormat="1" applyBorder="1" applyAlignment="1">
      <alignment horizontal="right" wrapText="1"/>
    </xf>
    <xf numFmtId="2" fontId="0" fillId="0" borderId="11" xfId="0" applyNumberFormat="1" applyBorder="1" applyAlignment="1">
      <alignment horizontal="right" wrapText="1"/>
    </xf>
    <xf numFmtId="2" fontId="0" fillId="0" borderId="2" xfId="0" applyNumberFormat="1" applyBorder="1" applyAlignment="1">
      <alignment horizontal="right" wrapText="1"/>
    </xf>
    <xf numFmtId="2" fontId="0" fillId="0" borderId="3" xfId="0" applyNumberFormat="1" applyBorder="1" applyAlignment="1">
      <alignment horizontal="right" wrapText="1"/>
    </xf>
    <xf numFmtId="2" fontId="0" fillId="0" borderId="4" xfId="0" applyNumberFormat="1" applyBorder="1" applyAlignment="1">
      <alignment horizontal="right" wrapText="1"/>
    </xf>
    <xf numFmtId="165" fontId="0" fillId="0" borderId="2" xfId="0" applyNumberFormat="1" applyBorder="1" applyAlignment="1">
      <alignment horizontal="right" wrapText="1"/>
    </xf>
    <xf numFmtId="165" fontId="0" fillId="0" borderId="3" xfId="0" applyNumberFormat="1" applyBorder="1" applyAlignment="1">
      <alignment horizontal="right" wrapText="1"/>
    </xf>
    <xf numFmtId="165" fontId="0" fillId="0" borderId="4" xfId="0" applyNumberFormat="1" applyBorder="1" applyAlignment="1">
      <alignment horizontal="right" wrapText="1"/>
    </xf>
    <xf numFmtId="1" fontId="5" fillId="0" borderId="2" xfId="0" applyNumberFormat="1" applyFont="1" applyBorder="1" applyAlignment="1">
      <alignment horizontal="center" vertical="center" wrapText="1"/>
    </xf>
    <xf numFmtId="2" fontId="6" fillId="0" borderId="10" xfId="0" applyNumberFormat="1" applyFont="1" applyBorder="1" applyAlignment="1">
      <alignment horizontal="center" wrapText="1"/>
    </xf>
    <xf numFmtId="2" fontId="6" fillId="0" borderId="2" xfId="0" applyNumberFormat="1" applyFont="1" applyBorder="1" applyAlignment="1">
      <alignment horizontal="center" wrapText="1"/>
    </xf>
    <xf numFmtId="4" fontId="6" fillId="0" borderId="2" xfId="0" applyNumberFormat="1" applyFont="1" applyBorder="1" applyAlignment="1">
      <alignment horizontal="center" wrapText="1"/>
    </xf>
    <xf numFmtId="1" fontId="5" fillId="0" borderId="3" xfId="0" applyNumberFormat="1" applyFont="1" applyBorder="1" applyAlignment="1">
      <alignment horizontal="center" vertical="center" wrapText="1"/>
    </xf>
    <xf numFmtId="1" fontId="5" fillId="0" borderId="10" xfId="0" applyNumberFormat="1" applyFont="1" applyBorder="1" applyAlignment="1">
      <alignment horizontal="center" wrapText="1"/>
    </xf>
    <xf numFmtId="2" fontId="5" fillId="0" borderId="2" xfId="0" applyNumberFormat="1" applyFont="1" applyBorder="1" applyAlignment="1">
      <alignment horizontal="center" wrapText="1"/>
    </xf>
    <xf numFmtId="4" fontId="5" fillId="0" borderId="2" xfId="0" applyNumberFormat="1" applyFont="1" applyBorder="1" applyAlignment="1">
      <alignment horizontal="center" wrapText="1"/>
    </xf>
    <xf numFmtId="1" fontId="5" fillId="0" borderId="4"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1" fontId="5" fillId="0" borderId="9"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1" fontId="5" fillId="0" borderId="10" xfId="0" applyNumberFormat="1" applyFont="1" applyBorder="1" applyAlignment="1">
      <alignment horizontal="center" vertical="center" wrapText="1"/>
    </xf>
    <xf numFmtId="2" fontId="5" fillId="0" borderId="9" xfId="0" applyNumberFormat="1" applyFont="1" applyBorder="1" applyAlignment="1">
      <alignment horizontal="left" vertical="top" wrapText="1"/>
    </xf>
    <xf numFmtId="1" fontId="5" fillId="0" borderId="9" xfId="0" applyNumberFormat="1" applyFont="1" applyBorder="1" applyAlignment="1">
      <alignment horizontal="center" vertical="top" wrapText="1"/>
    </xf>
    <xf numFmtId="2" fontId="5" fillId="0" borderId="6" xfId="0" applyNumberFormat="1" applyFont="1" applyBorder="1" applyAlignment="1">
      <alignment horizontal="center" vertical="center" wrapText="1"/>
    </xf>
    <xf numFmtId="1" fontId="5" fillId="0" borderId="10" xfId="0" applyNumberFormat="1" applyFont="1" applyBorder="1" applyAlignment="1">
      <alignment horizontal="center" vertical="top" wrapText="1"/>
    </xf>
    <xf numFmtId="0" fontId="7" fillId="0" borderId="0" xfId="0" applyFont="1" applyAlignment="1">
      <alignment horizontal="left" vertical="top" wrapText="1" shrinkToFit="1"/>
    </xf>
    <xf numFmtId="2" fontId="5" fillId="0" borderId="11"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1" fontId="5" fillId="0" borderId="3" xfId="0" applyNumberFormat="1" applyFont="1" applyBorder="1" applyAlignment="1">
      <alignment horizontal="center" vertical="top" wrapText="1"/>
    </xf>
    <xf numFmtId="1" fontId="5" fillId="0" borderId="15" xfId="0" applyNumberFormat="1" applyFont="1" applyBorder="1" applyAlignment="1">
      <alignment horizontal="center" wrapText="1"/>
    </xf>
    <xf numFmtId="2" fontId="5" fillId="0" borderId="3" xfId="0" applyNumberFormat="1" applyFont="1" applyBorder="1" applyAlignment="1">
      <alignment horizontal="center" wrapText="1"/>
    </xf>
    <xf numFmtId="4" fontId="5" fillId="0" borderId="3" xfId="0" applyNumberFormat="1" applyFont="1" applyBorder="1" applyAlignment="1">
      <alignment horizontal="center" wrapText="1"/>
    </xf>
    <xf numFmtId="2" fontId="5" fillId="0" borderId="14" xfId="0" applyNumberFormat="1" applyFont="1" applyBorder="1" applyAlignment="1">
      <alignment horizontal="center" vertical="center" wrapText="1"/>
    </xf>
    <xf numFmtId="1" fontId="5" fillId="0" borderId="0" xfId="0" applyNumberFormat="1" applyFont="1" applyAlignment="1">
      <alignment horizontal="center" vertical="center" wrapText="1"/>
    </xf>
    <xf numFmtId="1" fontId="5" fillId="0" borderId="15"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8" xfId="0" applyFont="1" applyBorder="1" applyAlignment="1">
      <alignment horizontal="right"/>
    </xf>
    <xf numFmtId="0" fontId="0" fillId="0" borderId="11" xfId="0" applyBorder="1" applyAlignment="1">
      <alignment horizontal="right"/>
    </xf>
    <xf numFmtId="1" fontId="5" fillId="0" borderId="0" xfId="0" applyNumberFormat="1" applyFont="1" applyAlignment="1">
      <alignment horizontal="center" vertical="top" wrapText="1"/>
    </xf>
    <xf numFmtId="2" fontId="5" fillId="0" borderId="0" xfId="0" applyNumberFormat="1" applyFont="1" applyAlignment="1">
      <alignment horizontal="center" vertical="top" wrapText="1"/>
    </xf>
    <xf numFmtId="2" fontId="5" fillId="0" borderId="7" xfId="0" applyNumberFormat="1" applyFont="1" applyBorder="1" applyAlignment="1">
      <alignment horizontal="center" vertical="top" wrapText="1"/>
    </xf>
    <xf numFmtId="2" fontId="0" fillId="0" borderId="11" xfId="0" applyNumberFormat="1" applyBorder="1" applyAlignment="1">
      <alignment horizontal="right"/>
    </xf>
    <xf numFmtId="2" fontId="5" fillId="0" borderId="0" xfId="0" applyNumberFormat="1" applyFont="1" applyAlignment="1">
      <alignment horizontal="right" vertical="center" wrapText="1"/>
    </xf>
    <xf numFmtId="2" fontId="5" fillId="0" borderId="0" xfId="0" applyNumberFormat="1" applyFont="1" applyAlignment="1">
      <alignment horizontal="right" wrapText="1"/>
    </xf>
    <xf numFmtId="2" fontId="0" fillId="0" borderId="14" xfId="0" applyNumberFormat="1" applyBorder="1" applyAlignment="1">
      <alignment horizontal="left" vertical="top" wrapText="1"/>
    </xf>
    <xf numFmtId="2" fontId="0" fillId="0" borderId="0" xfId="0" applyNumberFormat="1" applyAlignment="1">
      <alignment horizontal="left" vertical="top" wrapText="1"/>
    </xf>
    <xf numFmtId="1" fontId="5" fillId="0" borderId="1" xfId="0" applyNumberFormat="1" applyFont="1" applyBorder="1" applyAlignment="1">
      <alignment horizontal="center" wrapText="1"/>
    </xf>
    <xf numFmtId="2" fontId="5" fillId="0" borderId="1" xfId="0" applyNumberFormat="1" applyFont="1" applyBorder="1" applyAlignment="1">
      <alignment horizontal="center" wrapText="1"/>
    </xf>
    <xf numFmtId="4" fontId="5" fillId="0" borderId="1" xfId="0" applyNumberFormat="1" applyFont="1" applyBorder="1" applyAlignment="1">
      <alignment horizontal="center" wrapText="1"/>
    </xf>
    <xf numFmtId="0" fontId="5" fillId="0" borderId="12" xfId="0" applyFont="1" applyBorder="1" applyAlignment="1">
      <alignment wrapText="1" shrinkToFit="1"/>
    </xf>
    <xf numFmtId="2" fontId="5" fillId="0" borderId="13" xfId="0" applyNumberFormat="1" applyFont="1" applyBorder="1" applyAlignment="1">
      <alignment wrapText="1" shrinkToFit="1"/>
    </xf>
    <xf numFmtId="165" fontId="0" fillId="0" borderId="0" xfId="0" applyNumberFormat="1" applyAlignment="1">
      <alignment horizontal="left" vertical="top" wrapText="1"/>
    </xf>
    <xf numFmtId="4" fontId="5" fillId="0" borderId="2" xfId="0" applyNumberFormat="1" applyFont="1" applyBorder="1" applyAlignment="1">
      <alignment horizontal="center" wrapText="1"/>
    </xf>
    <xf numFmtId="4" fontId="5" fillId="0" borderId="3" xfId="0" applyNumberFormat="1" applyFont="1" applyBorder="1" applyAlignment="1">
      <alignment horizontal="center" wrapText="1"/>
    </xf>
    <xf numFmtId="4" fontId="5" fillId="0" borderId="4" xfId="0" applyNumberFormat="1" applyFont="1" applyBorder="1" applyAlignment="1">
      <alignment horizontal="center" wrapText="1"/>
    </xf>
    <xf numFmtId="2" fontId="5" fillId="0" borderId="0" xfId="0" applyNumberFormat="1" applyFont="1" applyAlignment="1">
      <alignment horizontal="right" vertical="center" wrapText="1"/>
    </xf>
    <xf numFmtId="0" fontId="7" fillId="0" borderId="5" xfId="0" applyFont="1" applyBorder="1" applyAlignment="1">
      <alignment horizontal="center" vertical="top" wrapText="1" shrinkToFit="1"/>
    </xf>
    <xf numFmtId="0" fontId="7" fillId="0" borderId="6" xfId="0" applyFont="1" applyBorder="1" applyAlignment="1">
      <alignment horizontal="center" vertical="top" wrapText="1" shrinkToFit="1"/>
    </xf>
    <xf numFmtId="2" fontId="5" fillId="0" borderId="0" xfId="0" applyNumberFormat="1" applyFont="1" applyAlignment="1">
      <alignment horizontal="right" wrapText="1"/>
    </xf>
    <xf numFmtId="0" fontId="5" fillId="0" borderId="5" xfId="0" applyFont="1" applyBorder="1" applyAlignment="1">
      <alignment horizontal="left" vertical="top" wrapText="1" shrinkToFit="1"/>
    </xf>
    <xf numFmtId="0" fontId="5" fillId="0" borderId="6" xfId="0" applyFont="1" applyBorder="1" applyAlignment="1">
      <alignment horizontal="left" vertical="top" wrapText="1" shrinkToFit="1"/>
    </xf>
    <xf numFmtId="0" fontId="5" fillId="0" borderId="7" xfId="0" applyFont="1" applyBorder="1" applyAlignment="1">
      <alignment horizontal="left" vertical="top" wrapText="1" shrinkToFit="1"/>
    </xf>
    <xf numFmtId="2" fontId="5" fillId="0" borderId="9" xfId="0" applyNumberFormat="1" applyFont="1" applyBorder="1" applyAlignment="1">
      <alignment horizontal="right"/>
    </xf>
    <xf numFmtId="0" fontId="0" fillId="0" borderId="8" xfId="0" applyBorder="1" applyAlignment="1">
      <alignment horizontal="justify" vertical="top" wrapText="1"/>
    </xf>
    <xf numFmtId="0" fontId="0" fillId="0" borderId="9" xfId="0" applyBorder="1" applyAlignment="1">
      <alignment horizontal="justify"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5" fillId="0" borderId="8" xfId="0" applyFont="1" applyBorder="1" applyAlignment="1">
      <alignment horizontal="left" vertical="top" wrapText="1" shrinkToFit="1"/>
    </xf>
    <xf numFmtId="0" fontId="5" fillId="0" borderId="9" xfId="0" applyFont="1" applyBorder="1" applyAlignment="1">
      <alignment horizontal="left" vertical="top" wrapText="1" shrinkToFit="1"/>
    </xf>
    <xf numFmtId="0" fontId="5" fillId="0" borderId="10" xfId="0" applyFont="1" applyBorder="1" applyAlignment="1">
      <alignment horizontal="left" vertical="top" wrapText="1" shrinkToFit="1"/>
    </xf>
    <xf numFmtId="0" fontId="5" fillId="0" borderId="11" xfId="0" applyFont="1" applyBorder="1" applyAlignment="1">
      <alignment horizontal="left" vertical="top" wrapText="1" shrinkToFit="1"/>
    </xf>
    <xf numFmtId="0" fontId="5" fillId="0" borderId="12" xfId="0" applyFont="1" applyBorder="1" applyAlignment="1">
      <alignment horizontal="left" vertical="top" wrapText="1" shrinkToFit="1"/>
    </xf>
    <xf numFmtId="0" fontId="5" fillId="0" borderId="13" xfId="0" applyFont="1" applyBorder="1" applyAlignment="1">
      <alignment horizontal="left" vertical="top" wrapText="1" shrinkToFit="1"/>
    </xf>
    <xf numFmtId="2" fontId="5" fillId="0" borderId="2" xfId="0" applyNumberFormat="1" applyFont="1" applyBorder="1" applyAlignment="1">
      <alignment horizontal="center" wrapText="1"/>
    </xf>
    <xf numFmtId="2" fontId="5" fillId="0" borderId="3" xfId="0" applyNumberFormat="1" applyFont="1" applyBorder="1" applyAlignment="1">
      <alignment horizontal="center" wrapText="1"/>
    </xf>
    <xf numFmtId="2" fontId="5" fillId="0" borderId="4" xfId="0" applyNumberFormat="1" applyFont="1" applyBorder="1" applyAlignment="1">
      <alignment horizontal="center" wrapText="1"/>
    </xf>
    <xf numFmtId="2" fontId="5" fillId="0" borderId="8" xfId="0" applyNumberFormat="1" applyFont="1" applyBorder="1" applyAlignment="1">
      <alignment horizontal="left" vertical="top" wrapText="1"/>
    </xf>
    <xf numFmtId="2" fontId="5" fillId="0" borderId="9" xfId="0" applyNumberFormat="1" applyFont="1" applyBorder="1" applyAlignment="1">
      <alignment horizontal="left" vertical="top" wrapText="1"/>
    </xf>
    <xf numFmtId="2" fontId="5" fillId="0" borderId="10" xfId="0" applyNumberFormat="1" applyFont="1" applyBorder="1" applyAlignment="1">
      <alignment horizontal="left" vertical="top" wrapText="1"/>
    </xf>
    <xf numFmtId="2" fontId="5" fillId="0" borderId="9" xfId="0" applyNumberFormat="1" applyFont="1" applyBorder="1" applyAlignment="1">
      <alignment horizontal="left" vertical="top"/>
    </xf>
    <xf numFmtId="2" fontId="5" fillId="0" borderId="10" xfId="0" applyNumberFormat="1" applyFont="1" applyBorder="1" applyAlignment="1">
      <alignment horizontal="left" vertical="top"/>
    </xf>
    <xf numFmtId="2" fontId="5" fillId="0" borderId="10" xfId="0" applyNumberFormat="1" applyFont="1" applyBorder="1" applyAlignment="1">
      <alignment horizontal="center" wrapText="1"/>
    </xf>
    <xf numFmtId="2" fontId="5" fillId="0" borderId="15" xfId="0" applyNumberFormat="1" applyFont="1" applyBorder="1" applyAlignment="1">
      <alignment horizontal="center" wrapText="1"/>
    </xf>
    <xf numFmtId="2" fontId="5" fillId="0" borderId="13" xfId="0" applyNumberFormat="1" applyFont="1" applyBorder="1" applyAlignment="1">
      <alignment horizontal="center" wrapText="1"/>
    </xf>
    <xf numFmtId="1" fontId="5" fillId="0" borderId="2" xfId="0" applyNumberFormat="1" applyFont="1" applyBorder="1" applyAlignment="1">
      <alignment horizontal="center" vertical="top" wrapText="1"/>
    </xf>
    <xf numFmtId="1" fontId="5" fillId="0" borderId="3" xfId="0" applyNumberFormat="1" applyFont="1" applyBorder="1" applyAlignment="1">
      <alignment horizontal="center" vertical="top" wrapText="1"/>
    </xf>
    <xf numFmtId="1" fontId="5" fillId="0" borderId="4" xfId="0" applyNumberFormat="1" applyFont="1" applyBorder="1" applyAlignment="1">
      <alignment horizontal="center" vertical="top" wrapText="1"/>
    </xf>
    <xf numFmtId="1" fontId="0" fillId="0" borderId="1" xfId="0" applyNumberFormat="1" applyBorder="1" applyAlignment="1">
      <alignment horizontal="center" vertical="top" wrapText="1"/>
    </xf>
    <xf numFmtId="2" fontId="5" fillId="0" borderId="14" xfId="0" applyNumberFormat="1" applyFont="1" applyBorder="1" applyAlignment="1">
      <alignment horizontal="left" vertical="center" wrapText="1"/>
    </xf>
    <xf numFmtId="2" fontId="5" fillId="0" borderId="0" xfId="0" applyNumberFormat="1" applyFont="1" applyAlignment="1">
      <alignment horizontal="left" vertical="center" wrapText="1"/>
    </xf>
    <xf numFmtId="2" fontId="5" fillId="0" borderId="15" xfId="0" applyNumberFormat="1" applyFont="1" applyBorder="1" applyAlignment="1">
      <alignment horizontal="left" vertical="center" wrapText="1"/>
    </xf>
    <xf numFmtId="0" fontId="0" fillId="0" borderId="2" xfId="0" applyBorder="1" applyAlignment="1">
      <alignment horizontal="center" vertical="top"/>
    </xf>
    <xf numFmtId="0" fontId="0" fillId="0" borderId="4" xfId="0" applyBorder="1" applyAlignment="1">
      <alignment horizontal="center" vertical="top"/>
    </xf>
    <xf numFmtId="2" fontId="5" fillId="0" borderId="5"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7" xfId="0" applyNumberFormat="1" applyFont="1" applyBorder="1" applyAlignment="1">
      <alignment horizontal="left" vertical="top" wrapText="1"/>
    </xf>
    <xf numFmtId="0" fontId="7" fillId="0" borderId="5" xfId="0" applyFont="1" applyBorder="1" applyAlignment="1">
      <alignment horizontal="left" vertical="top" wrapText="1" shrinkToFit="1"/>
    </xf>
    <xf numFmtId="0" fontId="7" fillId="0" borderId="6" xfId="0" applyFont="1" applyBorder="1" applyAlignment="1">
      <alignment horizontal="left" vertical="top" wrapText="1" shrinkToFit="1"/>
    </xf>
    <xf numFmtId="1" fontId="5" fillId="0" borderId="2"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0" fontId="0" fillId="0" borderId="10" xfId="0" applyBorder="1" applyAlignment="1">
      <alignment horizontal="justify" vertical="top" wrapText="1"/>
    </xf>
    <xf numFmtId="0" fontId="0" fillId="0" borderId="14" xfId="0" applyBorder="1" applyAlignment="1">
      <alignment horizontal="justify" vertical="top" wrapText="1"/>
    </xf>
    <xf numFmtId="0" fontId="0" fillId="0" borderId="0" xfId="0" applyAlignment="1">
      <alignment horizontal="justify" vertical="top" wrapText="1"/>
    </xf>
    <xf numFmtId="0" fontId="0" fillId="0" borderId="15" xfId="0" applyBorder="1" applyAlignment="1">
      <alignment horizontal="justify" vertical="top" wrapText="1"/>
    </xf>
    <xf numFmtId="0" fontId="0" fillId="0" borderId="3" xfId="0" applyBorder="1" applyAlignment="1">
      <alignment horizontal="center" vertical="top"/>
    </xf>
    <xf numFmtId="2" fontId="0" fillId="0" borderId="8" xfId="0" applyNumberFormat="1" applyBorder="1" applyAlignment="1">
      <alignment horizontal="left" vertical="top" wrapText="1"/>
    </xf>
    <xf numFmtId="2" fontId="0" fillId="0" borderId="9" xfId="0" applyNumberFormat="1" applyBorder="1" applyAlignment="1">
      <alignment horizontal="left" vertical="top" wrapText="1"/>
    </xf>
    <xf numFmtId="2" fontId="0" fillId="0" borderId="10" xfId="0" applyNumberFormat="1" applyBorder="1" applyAlignment="1">
      <alignment horizontal="left" vertical="top" wrapText="1"/>
    </xf>
    <xf numFmtId="2" fontId="0" fillId="0" borderId="14" xfId="0" applyNumberFormat="1" applyBorder="1" applyAlignment="1">
      <alignment horizontal="left" vertical="top" wrapText="1"/>
    </xf>
    <xf numFmtId="2" fontId="0" fillId="0" borderId="0" xfId="0" applyNumberFormat="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horizontal="center"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2" fontId="0" fillId="0" borderId="2" xfId="0" applyNumberFormat="1" applyBorder="1" applyAlignment="1">
      <alignment horizontal="center" wrapText="1"/>
    </xf>
    <xf numFmtId="2" fontId="0" fillId="0" borderId="3" xfId="0" applyNumberFormat="1" applyBorder="1" applyAlignment="1">
      <alignment horizontal="center" wrapText="1"/>
    </xf>
    <xf numFmtId="2" fontId="0" fillId="0" borderId="4" xfId="0" applyNumberFormat="1" applyBorder="1" applyAlignment="1">
      <alignment horizontal="center" wrapText="1"/>
    </xf>
    <xf numFmtId="4" fontId="0" fillId="0" borderId="2" xfId="0" applyNumberFormat="1" applyBorder="1" applyAlignment="1">
      <alignment horizontal="center" wrapText="1"/>
    </xf>
    <xf numFmtId="4" fontId="0" fillId="0" borderId="3" xfId="0" applyNumberFormat="1" applyBorder="1" applyAlignment="1">
      <alignment horizontal="center" wrapText="1"/>
    </xf>
    <xf numFmtId="4" fontId="0" fillId="0" borderId="4" xfId="0" applyNumberFormat="1" applyBorder="1" applyAlignment="1">
      <alignment horizontal="center" wrapText="1"/>
    </xf>
    <xf numFmtId="2" fontId="0" fillId="0" borderId="1" xfId="0" applyNumberFormat="1" applyBorder="1" applyAlignment="1">
      <alignment horizontal="center" wrapText="1"/>
    </xf>
    <xf numFmtId="0" fontId="4" fillId="0" borderId="1" xfId="0" applyFont="1" applyBorder="1" applyAlignment="1">
      <alignment horizontal="center" vertical="top"/>
    </xf>
    <xf numFmtId="0" fontId="0" fillId="0" borderId="1" xfId="0" applyBorder="1" applyAlignment="1">
      <alignment horizontal="left" vertical="top" wrapText="1"/>
    </xf>
    <xf numFmtId="166" fontId="0" fillId="0" borderId="1" xfId="1" applyNumberFormat="1" applyFont="1" applyFill="1" applyBorder="1" applyAlignment="1">
      <alignment horizontal="right"/>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5"/>
  <sheetViews>
    <sheetView tabSelected="1" workbookViewId="0">
      <selection activeCell="W60" sqref="W60"/>
    </sheetView>
  </sheetViews>
  <sheetFormatPr defaultColWidth="9.109375" defaultRowHeight="14.4" x14ac:dyDescent="0.3"/>
  <cols>
    <col min="1" max="1" width="7.6640625" style="49" customWidth="1"/>
    <col min="2" max="2" width="13.5546875" style="32" customWidth="1"/>
    <col min="3" max="3" width="6.6640625" style="32" customWidth="1"/>
    <col min="4" max="4" width="3.44140625" style="32" customWidth="1"/>
    <col min="5" max="5" width="5.6640625" style="32" customWidth="1"/>
    <col min="6" max="6" width="2.88671875" style="32" customWidth="1"/>
    <col min="7" max="7" width="4.44140625" style="32" customWidth="1"/>
    <col min="8" max="8" width="2.6640625" style="32" customWidth="1"/>
    <col min="9" max="9" width="5.44140625" style="32" customWidth="1"/>
    <col min="10" max="10" width="2.33203125" style="32" customWidth="1"/>
    <col min="11" max="11" width="6" style="32" customWidth="1"/>
    <col min="12" max="12" width="2.44140625" style="32" customWidth="1"/>
    <col min="13" max="13" width="5.5546875" style="32" customWidth="1"/>
    <col min="14" max="14" width="3.6640625" style="32" customWidth="1"/>
    <col min="15" max="15" width="7.6640625" style="32" customWidth="1"/>
    <col min="16" max="16" width="3.33203125" style="32" customWidth="1"/>
    <col min="17" max="17" width="11.33203125" style="33" customWidth="1"/>
    <col min="18" max="18" width="7.5546875" style="1" customWidth="1"/>
    <col min="19" max="19" width="6.44140625" style="1" customWidth="1"/>
    <col min="20" max="20" width="14" customWidth="1"/>
    <col min="21" max="21" width="14.5546875" style="1" customWidth="1"/>
    <col min="22" max="22" width="11.44140625" style="32" bestFit="1" customWidth="1"/>
    <col min="23" max="23" width="15.33203125" style="32" customWidth="1"/>
    <col min="24" max="16384" width="9.109375" style="32"/>
  </cols>
  <sheetData>
    <row r="1" spans="1:23" x14ac:dyDescent="0.3">
      <c r="A1" s="213" t="s">
        <v>56</v>
      </c>
      <c r="B1" s="213"/>
      <c r="C1" s="213"/>
      <c r="D1" s="213"/>
      <c r="E1" s="213"/>
      <c r="F1" s="213"/>
      <c r="G1" s="213"/>
      <c r="H1" s="213"/>
      <c r="I1" s="213"/>
      <c r="J1" s="213"/>
      <c r="K1" s="213"/>
      <c r="L1" s="213"/>
      <c r="M1" s="213"/>
      <c r="N1" s="213"/>
      <c r="O1" s="213"/>
      <c r="P1" s="213"/>
      <c r="Q1" s="213"/>
      <c r="R1" s="213"/>
      <c r="S1" s="213"/>
      <c r="T1" s="213"/>
      <c r="U1" s="213"/>
    </row>
    <row r="2" spans="1:23" x14ac:dyDescent="0.3">
      <c r="A2" s="214" t="s">
        <v>54</v>
      </c>
      <c r="B2" s="214"/>
      <c r="C2" s="214"/>
      <c r="D2" s="214"/>
      <c r="E2" s="214"/>
      <c r="F2" s="214"/>
      <c r="G2" s="214"/>
      <c r="H2" s="214"/>
      <c r="I2" s="214"/>
      <c r="J2" s="214"/>
      <c r="K2" s="214"/>
      <c r="L2" s="214"/>
      <c r="M2" s="214"/>
      <c r="N2" s="214"/>
      <c r="O2" s="214"/>
      <c r="P2" s="214"/>
      <c r="Q2" s="214"/>
      <c r="R2" s="214"/>
      <c r="S2" s="214"/>
      <c r="T2" s="214"/>
      <c r="U2" s="214"/>
    </row>
    <row r="3" spans="1:23" x14ac:dyDescent="0.3">
      <c r="A3" s="2" t="s">
        <v>0</v>
      </c>
      <c r="B3" s="200" t="s">
        <v>1</v>
      </c>
      <c r="C3" s="201"/>
      <c r="D3" s="201"/>
      <c r="E3" s="201"/>
      <c r="F3" s="201"/>
      <c r="G3" s="201"/>
      <c r="H3" s="201"/>
      <c r="I3" s="201"/>
      <c r="J3" s="201"/>
      <c r="K3" s="201"/>
      <c r="L3" s="201"/>
      <c r="M3" s="201"/>
      <c r="N3" s="201"/>
      <c r="O3" s="201"/>
      <c r="P3" s="201"/>
      <c r="Q3" s="202"/>
      <c r="R3" s="3" t="s">
        <v>2</v>
      </c>
      <c r="S3" s="3" t="s">
        <v>3</v>
      </c>
      <c r="T3" s="4" t="s">
        <v>4</v>
      </c>
      <c r="U3" s="3" t="s">
        <v>5</v>
      </c>
    </row>
    <row r="4" spans="1:23" ht="48.75" customHeight="1" x14ac:dyDescent="0.3">
      <c r="A4" s="177">
        <v>1</v>
      </c>
      <c r="B4" s="203" t="s">
        <v>53</v>
      </c>
      <c r="C4" s="204"/>
      <c r="D4" s="204"/>
      <c r="E4" s="204"/>
      <c r="F4" s="204"/>
      <c r="G4" s="204"/>
      <c r="H4" s="204"/>
      <c r="I4" s="204"/>
      <c r="J4" s="204"/>
      <c r="K4" s="204"/>
      <c r="L4" s="204"/>
      <c r="M4" s="204"/>
      <c r="N4" s="204"/>
      <c r="O4" s="204"/>
      <c r="P4" s="204"/>
      <c r="Q4" s="205"/>
      <c r="R4" s="50"/>
      <c r="S4" s="34"/>
      <c r="T4" s="5"/>
      <c r="U4" s="6"/>
    </row>
    <row r="5" spans="1:23" x14ac:dyDescent="0.3">
      <c r="A5" s="178"/>
      <c r="B5" s="35"/>
      <c r="C5" s="36"/>
      <c r="D5" s="36"/>
      <c r="E5" s="36"/>
      <c r="F5" s="36"/>
      <c r="G5" s="36"/>
      <c r="H5" s="36"/>
      <c r="I5" s="36"/>
      <c r="J5" s="36"/>
      <c r="K5" s="36"/>
      <c r="L5" s="36"/>
      <c r="M5" s="36"/>
      <c r="N5" s="36"/>
      <c r="O5" s="36" t="s">
        <v>9</v>
      </c>
      <c r="P5" s="36" t="s">
        <v>6</v>
      </c>
      <c r="Q5" s="37">
        <v>1</v>
      </c>
      <c r="R5" s="55">
        <f>Q5</f>
        <v>1</v>
      </c>
      <c r="S5" s="38" t="s">
        <v>19</v>
      </c>
      <c r="T5" s="8"/>
      <c r="U5" s="9"/>
      <c r="W5" s="39"/>
    </row>
    <row r="6" spans="1:23" ht="59.25" customHeight="1" x14ac:dyDescent="0.3">
      <c r="A6" s="177">
        <v>2</v>
      </c>
      <c r="B6" s="197" t="s">
        <v>27</v>
      </c>
      <c r="C6" s="198"/>
      <c r="D6" s="198"/>
      <c r="E6" s="198"/>
      <c r="F6" s="198"/>
      <c r="G6" s="198"/>
      <c r="H6" s="198"/>
      <c r="I6" s="198"/>
      <c r="J6" s="198"/>
      <c r="K6" s="198"/>
      <c r="L6" s="198"/>
      <c r="M6" s="198"/>
      <c r="N6" s="198"/>
      <c r="O6" s="198"/>
      <c r="P6" s="198"/>
      <c r="Q6" s="199"/>
      <c r="R6" s="88"/>
      <c r="S6" s="50"/>
      <c r="T6" s="10"/>
      <c r="U6" s="6"/>
    </row>
    <row r="7" spans="1:23" x14ac:dyDescent="0.3">
      <c r="A7" s="191"/>
      <c r="B7" s="45" t="s">
        <v>51</v>
      </c>
      <c r="C7" s="45"/>
      <c r="D7" s="45"/>
      <c r="E7" s="45"/>
      <c r="F7" s="45"/>
      <c r="G7" s="45"/>
      <c r="H7" s="45"/>
      <c r="I7" s="45">
        <v>1</v>
      </c>
      <c r="J7" s="13" t="s">
        <v>7</v>
      </c>
      <c r="K7" s="13">
        <v>12.1</v>
      </c>
      <c r="L7" s="45" t="s">
        <v>7</v>
      </c>
      <c r="M7" s="13">
        <v>8.1</v>
      </c>
      <c r="N7" s="13" t="s">
        <v>7</v>
      </c>
      <c r="O7" s="137">
        <v>0.1</v>
      </c>
      <c r="P7" s="14" t="s">
        <v>6</v>
      </c>
      <c r="Q7" s="51">
        <f>I7*K7*M7*O7</f>
        <v>9.8010000000000002</v>
      </c>
      <c r="R7" s="89"/>
      <c r="S7" s="52"/>
      <c r="T7" s="12"/>
      <c r="U7" s="7"/>
    </row>
    <row r="8" spans="1:23" x14ac:dyDescent="0.3">
      <c r="A8" s="191"/>
      <c r="B8" s="45" t="s">
        <v>52</v>
      </c>
      <c r="C8" s="45"/>
      <c r="D8" s="45"/>
      <c r="E8" s="45"/>
      <c r="F8" s="45"/>
      <c r="G8" s="45"/>
      <c r="H8" s="45"/>
      <c r="I8" s="45">
        <v>1</v>
      </c>
      <c r="J8" s="13" t="s">
        <v>7</v>
      </c>
      <c r="K8" s="13">
        <v>2.5</v>
      </c>
      <c r="L8" s="45" t="s">
        <v>7</v>
      </c>
      <c r="M8" s="13">
        <v>1</v>
      </c>
      <c r="N8" s="13" t="s">
        <v>7</v>
      </c>
      <c r="O8" s="137">
        <v>0.1</v>
      </c>
      <c r="P8" s="14" t="s">
        <v>6</v>
      </c>
      <c r="Q8" s="51">
        <f t="shared" ref="Q8" si="0">I8*K8*M8*O8</f>
        <v>0.25</v>
      </c>
      <c r="R8" s="89"/>
      <c r="S8" s="52"/>
      <c r="T8" s="12"/>
      <c r="U8" s="7"/>
    </row>
    <row r="9" spans="1:23" x14ac:dyDescent="0.3">
      <c r="A9" s="178"/>
      <c r="B9" s="53"/>
      <c r="C9" s="53"/>
      <c r="D9" s="53"/>
      <c r="E9" s="53"/>
      <c r="F9" s="53"/>
      <c r="G9" s="53"/>
      <c r="H9" s="53"/>
      <c r="I9" s="53"/>
      <c r="J9" s="53"/>
      <c r="K9" s="53"/>
      <c r="L9" s="53"/>
      <c r="M9" s="53"/>
      <c r="N9" s="53"/>
      <c r="O9" s="53" t="s">
        <v>9</v>
      </c>
      <c r="P9" s="36" t="s">
        <v>6</v>
      </c>
      <c r="Q9" s="51">
        <f>SUM(Q7:Q8)</f>
        <v>10.051</v>
      </c>
      <c r="R9" s="90">
        <f>Q9</f>
        <v>10.051</v>
      </c>
      <c r="S9" s="55" t="s">
        <v>8</v>
      </c>
      <c r="T9" s="11"/>
      <c r="U9" s="7"/>
    </row>
    <row r="10" spans="1:23" s="49" customFormat="1" ht="123" customHeight="1" x14ac:dyDescent="0.3">
      <c r="A10" s="177">
        <v>3</v>
      </c>
      <c r="B10" s="197" t="s">
        <v>28</v>
      </c>
      <c r="C10" s="198"/>
      <c r="D10" s="198"/>
      <c r="E10" s="198"/>
      <c r="F10" s="198"/>
      <c r="G10" s="198"/>
      <c r="H10" s="198"/>
      <c r="I10" s="198"/>
      <c r="J10" s="198"/>
      <c r="K10" s="198"/>
      <c r="L10" s="198"/>
      <c r="M10" s="198"/>
      <c r="N10" s="198"/>
      <c r="O10" s="198"/>
      <c r="P10" s="198"/>
      <c r="Q10" s="199"/>
      <c r="R10" s="85"/>
      <c r="S10" s="40"/>
      <c r="T10" s="10"/>
      <c r="U10" s="6"/>
    </row>
    <row r="11" spans="1:23" s="49" customFormat="1" x14ac:dyDescent="0.3">
      <c r="A11" s="191"/>
      <c r="B11" s="151" t="s">
        <v>20</v>
      </c>
      <c r="C11" s="152"/>
      <c r="D11" s="152"/>
      <c r="E11" s="152"/>
      <c r="F11" s="152"/>
      <c r="G11" s="152"/>
      <c r="H11" s="152"/>
      <c r="I11" s="152"/>
      <c r="J11" s="14"/>
      <c r="K11" s="41">
        <v>1</v>
      </c>
      <c r="L11" s="13" t="s">
        <v>7</v>
      </c>
      <c r="M11" s="13">
        <v>12.3</v>
      </c>
      <c r="N11" s="13" t="s">
        <v>7</v>
      </c>
      <c r="O11" s="13">
        <v>8.3000000000000007</v>
      </c>
      <c r="P11" s="14" t="s">
        <v>6</v>
      </c>
      <c r="Q11" s="51">
        <f>K11*M11*O11</f>
        <v>102.09000000000002</v>
      </c>
      <c r="R11" s="86"/>
      <c r="S11" s="43"/>
      <c r="T11" s="12"/>
      <c r="U11" s="7"/>
    </row>
    <row r="12" spans="1:23" s="49" customFormat="1" x14ac:dyDescent="0.3">
      <c r="A12" s="178"/>
      <c r="B12" s="35"/>
      <c r="C12" s="36"/>
      <c r="D12" s="36"/>
      <c r="E12" s="36"/>
      <c r="F12" s="36"/>
      <c r="G12" s="36"/>
      <c r="H12" s="36"/>
      <c r="I12" s="36"/>
      <c r="J12" s="36"/>
      <c r="K12" s="46"/>
      <c r="L12" s="46"/>
      <c r="M12" s="46"/>
      <c r="N12" s="46"/>
      <c r="O12" s="36" t="s">
        <v>9</v>
      </c>
      <c r="P12" s="36" t="s">
        <v>6</v>
      </c>
      <c r="Q12" s="54">
        <f>SUM(Q11:Q11)</f>
        <v>102.09000000000002</v>
      </c>
      <c r="R12" s="87">
        <f>Q12</f>
        <v>102.09000000000002</v>
      </c>
      <c r="S12" s="48" t="s">
        <v>18</v>
      </c>
      <c r="T12" s="11"/>
      <c r="U12" s="9"/>
    </row>
    <row r="13" spans="1:23" ht="20.25" customHeight="1" x14ac:dyDescent="0.3">
      <c r="A13" s="59">
        <v>4</v>
      </c>
      <c r="B13" s="192" t="s">
        <v>21</v>
      </c>
      <c r="C13" s="193"/>
      <c r="D13" s="193"/>
      <c r="E13" s="193"/>
      <c r="F13" s="193"/>
      <c r="G13" s="193"/>
      <c r="H13" s="193"/>
      <c r="I13" s="193"/>
      <c r="J13" s="193"/>
      <c r="K13" s="193"/>
      <c r="L13" s="193"/>
      <c r="M13" s="193"/>
      <c r="N13" s="193"/>
      <c r="O13" s="193"/>
      <c r="P13" s="193"/>
      <c r="Q13" s="194"/>
      <c r="R13" s="85"/>
      <c r="S13" s="40"/>
      <c r="T13" s="10"/>
      <c r="U13" s="6"/>
    </row>
    <row r="14" spans="1:23" x14ac:dyDescent="0.3">
      <c r="A14" s="56"/>
      <c r="B14" s="195" t="s">
        <v>11</v>
      </c>
      <c r="C14" s="196"/>
      <c r="D14" s="196"/>
      <c r="E14" s="196"/>
      <c r="F14" s="60"/>
      <c r="G14" s="14"/>
      <c r="H14" s="13"/>
      <c r="I14" s="13"/>
      <c r="J14" s="13"/>
      <c r="K14" s="41"/>
      <c r="L14" s="13"/>
      <c r="M14" s="13"/>
      <c r="N14" s="13"/>
      <c r="O14" s="13"/>
      <c r="P14" s="61"/>
      <c r="Q14" s="42"/>
      <c r="R14" s="86"/>
      <c r="S14" s="43"/>
      <c r="T14" s="12"/>
      <c r="U14" s="7"/>
    </row>
    <row r="15" spans="1:23" ht="18" customHeight="1" x14ac:dyDescent="0.3">
      <c r="A15" s="57"/>
      <c r="B15" s="62"/>
      <c r="C15" s="63"/>
      <c r="D15" s="63"/>
      <c r="E15" s="63"/>
      <c r="F15" s="63"/>
      <c r="G15" s="36"/>
      <c r="H15" s="46"/>
      <c r="I15" s="46"/>
      <c r="J15" s="46"/>
      <c r="K15" s="64"/>
      <c r="L15" s="64"/>
      <c r="M15" s="64"/>
      <c r="N15" s="64"/>
      <c r="O15" s="36" t="s">
        <v>9</v>
      </c>
      <c r="P15" s="58" t="s">
        <v>6</v>
      </c>
      <c r="Q15" s="47">
        <v>25</v>
      </c>
      <c r="R15" s="87">
        <f>Q15</f>
        <v>25</v>
      </c>
      <c r="S15" s="48" t="s">
        <v>10</v>
      </c>
      <c r="T15" s="11"/>
      <c r="U15" s="9"/>
    </row>
    <row r="16" spans="1:23" ht="152.25" customHeight="1" x14ac:dyDescent="0.3">
      <c r="A16" s="177">
        <v>5</v>
      </c>
      <c r="B16" s="150" t="s">
        <v>22</v>
      </c>
      <c r="C16" s="150"/>
      <c r="D16" s="150"/>
      <c r="E16" s="150"/>
      <c r="F16" s="150"/>
      <c r="G16" s="150"/>
      <c r="H16" s="150"/>
      <c r="I16" s="150"/>
      <c r="J16" s="150"/>
      <c r="K16" s="150"/>
      <c r="L16" s="150"/>
      <c r="M16" s="150"/>
      <c r="N16" s="150"/>
      <c r="O16" s="150"/>
      <c r="P16" s="150"/>
      <c r="Q16" s="150"/>
      <c r="R16" s="91"/>
      <c r="S16" s="40"/>
      <c r="T16" s="10"/>
      <c r="U16" s="6"/>
    </row>
    <row r="17" spans="1:21" x14ac:dyDescent="0.3">
      <c r="A17" s="191"/>
      <c r="B17" s="65"/>
      <c r="C17" s="65"/>
      <c r="D17" s="65"/>
      <c r="E17" s="65"/>
      <c r="F17" s="65"/>
      <c r="G17" s="65"/>
      <c r="H17" s="65"/>
      <c r="I17" s="66"/>
      <c r="J17" s="14"/>
      <c r="K17" s="67">
        <v>1</v>
      </c>
      <c r="L17" s="14" t="s">
        <v>7</v>
      </c>
      <c r="M17" s="51">
        <v>12.1</v>
      </c>
      <c r="N17" s="14" t="s">
        <v>7</v>
      </c>
      <c r="O17" s="51">
        <v>8.1</v>
      </c>
      <c r="P17" s="14" t="s">
        <v>6</v>
      </c>
      <c r="Q17" s="51">
        <f>ROUND(O17*M17*K17,2)</f>
        <v>98.01</v>
      </c>
      <c r="R17" s="92"/>
      <c r="S17" s="43"/>
      <c r="T17" s="12"/>
      <c r="U17" s="7"/>
    </row>
    <row r="18" spans="1:21" x14ac:dyDescent="0.3">
      <c r="A18" s="178"/>
      <c r="B18" s="64"/>
      <c r="C18" s="64"/>
      <c r="D18" s="64"/>
      <c r="E18" s="64"/>
      <c r="F18" s="64"/>
      <c r="G18" s="64"/>
      <c r="H18" s="64"/>
      <c r="I18" s="64"/>
      <c r="J18" s="64"/>
      <c r="K18" s="64"/>
      <c r="L18" s="64"/>
      <c r="M18" s="64"/>
      <c r="N18" s="64"/>
      <c r="O18" s="36" t="s">
        <v>9</v>
      </c>
      <c r="P18" s="36" t="s">
        <v>6</v>
      </c>
      <c r="Q18" s="68">
        <f>SUM(Q17:Q17)</f>
        <v>98.01</v>
      </c>
      <c r="R18" s="93">
        <f>Q18</f>
        <v>98.01</v>
      </c>
      <c r="S18" s="48" t="s">
        <v>10</v>
      </c>
      <c r="T18" s="11"/>
      <c r="U18" s="9"/>
    </row>
    <row r="19" spans="1:21" x14ac:dyDescent="0.3">
      <c r="A19" s="70">
        <v>6</v>
      </c>
      <c r="B19" s="149" t="s">
        <v>13</v>
      </c>
      <c r="C19" s="150"/>
      <c r="D19" s="150"/>
      <c r="E19" s="150"/>
      <c r="F19" s="150"/>
      <c r="G19" s="150"/>
      <c r="H19" s="150"/>
      <c r="I19" s="150"/>
      <c r="J19" s="150"/>
      <c r="K19" s="150"/>
      <c r="L19" s="150"/>
      <c r="M19" s="150"/>
      <c r="N19" s="150"/>
      <c r="O19" s="150"/>
      <c r="P19" s="150"/>
      <c r="Q19" s="187"/>
      <c r="R19" s="85"/>
      <c r="S19" s="40"/>
      <c r="T19" s="10"/>
      <c r="U19" s="6"/>
    </row>
    <row r="20" spans="1:21" ht="62.25" customHeight="1" x14ac:dyDescent="0.3">
      <c r="A20" s="71"/>
      <c r="B20" s="188"/>
      <c r="C20" s="189"/>
      <c r="D20" s="189"/>
      <c r="E20" s="189"/>
      <c r="F20" s="189"/>
      <c r="G20" s="189"/>
      <c r="H20" s="189"/>
      <c r="I20" s="189"/>
      <c r="J20" s="189"/>
      <c r="K20" s="189"/>
      <c r="L20" s="189"/>
      <c r="M20" s="189"/>
      <c r="N20" s="189"/>
      <c r="O20" s="189"/>
      <c r="P20" s="189"/>
      <c r="Q20" s="190"/>
      <c r="R20" s="86"/>
      <c r="S20" s="43"/>
      <c r="T20" s="12"/>
      <c r="U20" s="7"/>
    </row>
    <row r="21" spans="1:21" x14ac:dyDescent="0.3">
      <c r="A21" s="72"/>
      <c r="B21" s="35"/>
      <c r="C21" s="36"/>
      <c r="D21" s="36"/>
      <c r="E21" s="36"/>
      <c r="F21" s="36"/>
      <c r="G21" s="36"/>
      <c r="H21" s="36"/>
      <c r="I21" s="36"/>
      <c r="J21" s="36"/>
      <c r="K21" s="36"/>
      <c r="L21" s="36"/>
      <c r="M21" s="36"/>
      <c r="N21" s="36"/>
      <c r="O21" s="15" t="s">
        <v>9</v>
      </c>
      <c r="P21" s="15" t="s">
        <v>6</v>
      </c>
      <c r="Q21" s="16">
        <f>(12.1*2*3.5)+(8.1*2*3.5)</f>
        <v>141.4</v>
      </c>
      <c r="R21" s="87">
        <f>Q21</f>
        <v>141.4</v>
      </c>
      <c r="S21" s="48" t="s">
        <v>10</v>
      </c>
      <c r="T21" s="11"/>
      <c r="U21" s="9"/>
    </row>
    <row r="22" spans="1:21" x14ac:dyDescent="0.3">
      <c r="A22" s="177">
        <v>7</v>
      </c>
      <c r="B22" s="149" t="s">
        <v>23</v>
      </c>
      <c r="C22" s="150"/>
      <c r="D22" s="150"/>
      <c r="E22" s="150"/>
      <c r="F22" s="150"/>
      <c r="G22" s="150"/>
      <c r="H22" s="150"/>
      <c r="I22" s="150"/>
      <c r="J22" s="150"/>
      <c r="K22" s="150"/>
      <c r="L22" s="150"/>
      <c r="M22" s="150"/>
      <c r="N22" s="150"/>
      <c r="O22" s="150"/>
      <c r="P22" s="150"/>
      <c r="Q22" s="187"/>
      <c r="R22" s="50"/>
      <c r="S22" s="40"/>
      <c r="T22" s="10"/>
      <c r="U22" s="6"/>
    </row>
    <row r="23" spans="1:21" x14ac:dyDescent="0.3">
      <c r="A23" s="191"/>
      <c r="B23" s="188"/>
      <c r="C23" s="189"/>
      <c r="D23" s="189"/>
      <c r="E23" s="189"/>
      <c r="F23" s="189"/>
      <c r="G23" s="189"/>
      <c r="H23" s="189"/>
      <c r="I23" s="189"/>
      <c r="J23" s="189"/>
      <c r="K23" s="189"/>
      <c r="L23" s="189"/>
      <c r="M23" s="189"/>
      <c r="N23" s="189"/>
      <c r="O23" s="189"/>
      <c r="P23" s="189"/>
      <c r="Q23" s="190"/>
      <c r="R23" s="52"/>
      <c r="S23" s="43"/>
      <c r="T23" s="12"/>
      <c r="U23" s="7"/>
    </row>
    <row r="24" spans="1:21" x14ac:dyDescent="0.3">
      <c r="A24" s="178"/>
      <c r="B24" s="35"/>
      <c r="C24" s="36"/>
      <c r="D24" s="36"/>
      <c r="E24" s="36"/>
      <c r="F24" s="36"/>
      <c r="G24" s="36"/>
      <c r="H24" s="36"/>
      <c r="I24" s="36"/>
      <c r="J24" s="36"/>
      <c r="K24" s="36"/>
      <c r="L24" s="36"/>
      <c r="M24" s="36"/>
      <c r="N24" s="36"/>
      <c r="O24" s="36" t="s">
        <v>9</v>
      </c>
      <c r="P24" s="36" t="s">
        <v>6</v>
      </c>
      <c r="Q24" s="47">
        <f>Q21</f>
        <v>141.4</v>
      </c>
      <c r="R24" s="55">
        <f>Q24</f>
        <v>141.4</v>
      </c>
      <c r="S24" s="48" t="s">
        <v>10</v>
      </c>
      <c r="T24" s="11"/>
      <c r="U24" s="9"/>
    </row>
    <row r="25" spans="1:21" ht="50.25" customHeight="1" x14ac:dyDescent="0.3">
      <c r="A25" s="177">
        <v>8</v>
      </c>
      <c r="B25" s="149" t="s">
        <v>29</v>
      </c>
      <c r="C25" s="150"/>
      <c r="D25" s="150"/>
      <c r="E25" s="150"/>
      <c r="F25" s="150"/>
      <c r="G25" s="150"/>
      <c r="H25" s="150"/>
      <c r="I25" s="150"/>
      <c r="J25" s="150"/>
      <c r="K25" s="150"/>
      <c r="L25" s="150"/>
      <c r="M25" s="150"/>
      <c r="N25" s="150"/>
      <c r="O25" s="150"/>
      <c r="P25" s="150"/>
      <c r="Q25" s="187"/>
      <c r="R25" s="50"/>
      <c r="S25" s="40"/>
      <c r="T25" s="10"/>
      <c r="U25" s="6"/>
    </row>
    <row r="26" spans="1:21" x14ac:dyDescent="0.3">
      <c r="A26" s="191"/>
      <c r="B26" s="151" t="s">
        <v>30</v>
      </c>
      <c r="C26" s="152"/>
      <c r="D26" s="152"/>
      <c r="E26" s="152"/>
      <c r="F26" s="152"/>
      <c r="G26" s="152"/>
      <c r="H26" s="152"/>
      <c r="I26" s="14"/>
      <c r="J26" s="14"/>
      <c r="K26" s="14"/>
      <c r="L26" s="14"/>
      <c r="M26" s="14"/>
      <c r="N26" s="14"/>
      <c r="O26" s="14"/>
      <c r="P26" s="14" t="s">
        <v>6</v>
      </c>
      <c r="Q26" s="42">
        <f>Q24</f>
        <v>141.4</v>
      </c>
      <c r="R26" s="52"/>
      <c r="S26" s="43"/>
      <c r="T26" s="12"/>
      <c r="U26" s="7"/>
    </row>
    <row r="27" spans="1:21" x14ac:dyDescent="0.3">
      <c r="A27" s="178"/>
      <c r="B27" s="35"/>
      <c r="C27" s="36"/>
      <c r="D27" s="36"/>
      <c r="E27" s="36"/>
      <c r="F27" s="36"/>
      <c r="G27" s="36"/>
      <c r="H27" s="36"/>
      <c r="I27" s="36"/>
      <c r="J27" s="36"/>
      <c r="K27" s="36"/>
      <c r="L27" s="36"/>
      <c r="M27" s="36"/>
      <c r="N27" s="36"/>
      <c r="O27" s="36" t="s">
        <v>9</v>
      </c>
      <c r="P27" s="36" t="s">
        <v>6</v>
      </c>
      <c r="Q27" s="47">
        <f>SUM(Q26:Q26)</f>
        <v>141.4</v>
      </c>
      <c r="R27" s="55">
        <f>Q27</f>
        <v>141.4</v>
      </c>
      <c r="S27" s="48" t="s">
        <v>10</v>
      </c>
      <c r="T27" s="11"/>
      <c r="U27" s="9"/>
    </row>
    <row r="28" spans="1:21" s="84" customFormat="1" ht="82.5" customHeight="1" x14ac:dyDescent="0.3">
      <c r="A28" s="94">
        <v>9</v>
      </c>
      <c r="B28" s="179" t="s">
        <v>32</v>
      </c>
      <c r="C28" s="180"/>
      <c r="D28" s="180"/>
      <c r="E28" s="180"/>
      <c r="F28" s="180"/>
      <c r="G28" s="180"/>
      <c r="H28" s="180"/>
      <c r="I28" s="180"/>
      <c r="J28" s="180"/>
      <c r="K28" s="180"/>
      <c r="L28" s="180"/>
      <c r="M28" s="180"/>
      <c r="N28" s="180"/>
      <c r="O28" s="180"/>
      <c r="P28" s="180"/>
      <c r="Q28" s="181"/>
      <c r="R28" s="95"/>
      <c r="S28" s="96"/>
      <c r="T28" s="96"/>
      <c r="U28" s="97"/>
    </row>
    <row r="29" spans="1:21" s="84" customFormat="1" x14ac:dyDescent="0.3">
      <c r="A29" s="98"/>
      <c r="B29" s="179" t="s">
        <v>33</v>
      </c>
      <c r="C29" s="180"/>
      <c r="D29" s="180"/>
      <c r="E29" s="180"/>
      <c r="F29" s="180"/>
      <c r="G29" s="180"/>
      <c r="H29" s="180"/>
      <c r="I29" s="180"/>
      <c r="J29" s="180"/>
      <c r="K29" s="180"/>
      <c r="L29" s="180"/>
      <c r="M29" s="180"/>
      <c r="N29" s="180"/>
      <c r="O29" s="180"/>
      <c r="P29" s="180"/>
      <c r="Q29" s="181"/>
      <c r="R29" s="99"/>
      <c r="S29" s="100"/>
      <c r="T29" s="100"/>
      <c r="U29" s="101"/>
    </row>
    <row r="30" spans="1:21" s="84" customFormat="1" x14ac:dyDescent="0.3">
      <c r="A30" s="102"/>
      <c r="B30" s="182" t="s">
        <v>34</v>
      </c>
      <c r="C30" s="183"/>
      <c r="D30" s="183"/>
      <c r="E30" s="183"/>
      <c r="F30" s="183"/>
      <c r="G30" s="183"/>
      <c r="H30" s="183"/>
      <c r="I30" s="183"/>
      <c r="J30" s="183"/>
      <c r="K30" s="103"/>
      <c r="L30" s="103"/>
      <c r="M30" s="104"/>
      <c r="O30" s="104"/>
      <c r="P30" s="105"/>
      <c r="Q30" s="106"/>
      <c r="R30" s="99">
        <v>1</v>
      </c>
      <c r="S30" s="100" t="s">
        <v>31</v>
      </c>
      <c r="T30" s="100"/>
      <c r="U30" s="101"/>
    </row>
    <row r="31" spans="1:21" s="84" customFormat="1" ht="51" customHeight="1" x14ac:dyDescent="0.3">
      <c r="A31" s="184">
        <v>10</v>
      </c>
      <c r="B31" s="179" t="s">
        <v>35</v>
      </c>
      <c r="C31" s="180"/>
      <c r="D31" s="180"/>
      <c r="E31" s="180"/>
      <c r="F31" s="180"/>
      <c r="G31" s="180"/>
      <c r="H31" s="180"/>
      <c r="I31" s="180"/>
      <c r="J31" s="180"/>
      <c r="K31" s="180"/>
      <c r="L31" s="180"/>
      <c r="M31" s="180"/>
      <c r="N31" s="180"/>
      <c r="O31" s="180"/>
      <c r="P31" s="180"/>
      <c r="Q31" s="181"/>
      <c r="R31" s="95"/>
      <c r="S31" s="96"/>
      <c r="T31" s="96"/>
      <c r="U31" s="97"/>
    </row>
    <row r="32" spans="1:21" s="84" customFormat="1" ht="15" customHeight="1" x14ac:dyDescent="0.3">
      <c r="A32" s="185"/>
      <c r="B32" s="179" t="s">
        <v>36</v>
      </c>
      <c r="C32" s="180"/>
      <c r="D32" s="180"/>
      <c r="E32" s="180"/>
      <c r="F32" s="180"/>
      <c r="G32" s="180"/>
      <c r="H32" s="107"/>
      <c r="I32" s="107"/>
      <c r="J32" s="107"/>
      <c r="K32" s="107"/>
      <c r="L32" s="107"/>
      <c r="M32" s="108">
        <v>1</v>
      </c>
      <c r="N32" s="109" t="s">
        <v>7</v>
      </c>
      <c r="O32" s="108">
        <v>2</v>
      </c>
      <c r="P32" s="105" t="s">
        <v>6</v>
      </c>
      <c r="Q32" s="110">
        <f>M32*O32</f>
        <v>2</v>
      </c>
      <c r="R32" s="99">
        <f>Q32</f>
        <v>2</v>
      </c>
      <c r="S32" s="100" t="s">
        <v>31</v>
      </c>
      <c r="T32" s="100"/>
      <c r="U32" s="101"/>
    </row>
    <row r="33" spans="1:21" s="84" customFormat="1" ht="19.5" customHeight="1" x14ac:dyDescent="0.3">
      <c r="A33" s="186"/>
      <c r="B33" s="142" t="s">
        <v>37</v>
      </c>
      <c r="C33" s="143"/>
      <c r="D33" s="111"/>
      <c r="E33" s="111"/>
      <c r="F33" s="103"/>
      <c r="G33" s="103"/>
      <c r="H33" s="103"/>
      <c r="I33" s="103"/>
      <c r="J33" s="103"/>
      <c r="K33" s="103"/>
      <c r="L33" s="103"/>
      <c r="M33" s="104">
        <v>1</v>
      </c>
      <c r="N33" s="84" t="s">
        <v>7</v>
      </c>
      <c r="O33" s="104">
        <v>2</v>
      </c>
      <c r="P33" s="105" t="s">
        <v>6</v>
      </c>
      <c r="Q33" s="106">
        <f>M33*O33</f>
        <v>2</v>
      </c>
      <c r="R33" s="132">
        <f>Q33</f>
        <v>2</v>
      </c>
      <c r="S33" s="133" t="s">
        <v>31</v>
      </c>
      <c r="T33" s="133"/>
      <c r="U33" s="134"/>
    </row>
    <row r="34" spans="1:21" s="84" customFormat="1" ht="147" customHeight="1" x14ac:dyDescent="0.3">
      <c r="A34" s="114">
        <v>11</v>
      </c>
      <c r="B34" s="162" t="s">
        <v>38</v>
      </c>
      <c r="C34" s="163"/>
      <c r="D34" s="163"/>
      <c r="E34" s="163"/>
      <c r="F34" s="163"/>
      <c r="G34" s="163"/>
      <c r="H34" s="163"/>
      <c r="I34" s="163"/>
      <c r="J34" s="163"/>
      <c r="K34" s="163"/>
      <c r="L34" s="163"/>
      <c r="M34" s="163"/>
      <c r="N34" s="163"/>
      <c r="O34" s="163"/>
      <c r="P34" s="163"/>
      <c r="Q34" s="164"/>
      <c r="R34" s="115"/>
      <c r="S34" s="116"/>
      <c r="T34" s="116"/>
      <c r="U34" s="117"/>
    </row>
    <row r="35" spans="1:21" s="84" customFormat="1" x14ac:dyDescent="0.3">
      <c r="A35" s="114"/>
      <c r="B35" s="118"/>
      <c r="K35" s="119"/>
      <c r="L35" s="119"/>
      <c r="M35" s="119">
        <v>1</v>
      </c>
      <c r="N35" s="119" t="s">
        <v>7</v>
      </c>
      <c r="O35" s="119">
        <v>4</v>
      </c>
      <c r="Q35" s="120">
        <f>ROUND(M35*O35,2)</f>
        <v>4</v>
      </c>
      <c r="R35" s="115">
        <f>Q35</f>
        <v>4</v>
      </c>
      <c r="S35" s="116" t="s">
        <v>31</v>
      </c>
      <c r="T35" s="116"/>
      <c r="U35" s="117"/>
    </row>
    <row r="36" spans="1:21" s="84" customFormat="1" ht="101.25" customHeight="1" x14ac:dyDescent="0.3">
      <c r="A36" s="170">
        <v>12</v>
      </c>
      <c r="B36" s="162" t="s">
        <v>17</v>
      </c>
      <c r="C36" s="163"/>
      <c r="D36" s="163"/>
      <c r="E36" s="163"/>
      <c r="F36" s="165"/>
      <c r="G36" s="165"/>
      <c r="H36" s="165"/>
      <c r="I36" s="165"/>
      <c r="J36" s="165"/>
      <c r="K36" s="165"/>
      <c r="L36" s="165"/>
      <c r="M36" s="165"/>
      <c r="N36" s="165"/>
      <c r="O36" s="165"/>
      <c r="P36" s="165"/>
      <c r="Q36" s="166"/>
      <c r="R36" s="167">
        <f>Q38</f>
        <v>35</v>
      </c>
      <c r="S36" s="159" t="s">
        <v>39</v>
      </c>
      <c r="T36" s="159"/>
      <c r="U36" s="138"/>
    </row>
    <row r="37" spans="1:21" s="84" customFormat="1" x14ac:dyDescent="0.3">
      <c r="A37" s="171"/>
      <c r="B37" s="174" t="s">
        <v>40</v>
      </c>
      <c r="C37" s="175"/>
      <c r="D37" s="175"/>
      <c r="E37" s="175"/>
      <c r="F37" s="175"/>
      <c r="G37" s="175"/>
      <c r="H37" s="175"/>
      <c r="I37" s="175"/>
      <c r="J37" s="175"/>
      <c r="K37" s="175"/>
      <c r="L37" s="175"/>
      <c r="M37" s="175"/>
      <c r="N37" s="175"/>
      <c r="O37" s="175"/>
      <c r="P37" s="175"/>
      <c r="Q37" s="176"/>
      <c r="R37" s="168"/>
      <c r="S37" s="160"/>
      <c r="T37" s="160"/>
      <c r="U37" s="139"/>
    </row>
    <row r="38" spans="1:21" s="84" customFormat="1" x14ac:dyDescent="0.3">
      <c r="A38" s="172"/>
      <c r="B38" s="112"/>
      <c r="C38" s="105"/>
      <c r="D38" s="105"/>
      <c r="E38" s="105"/>
      <c r="F38" s="105"/>
      <c r="G38" s="105"/>
      <c r="H38" s="105"/>
      <c r="I38" s="105"/>
      <c r="J38" s="105"/>
      <c r="K38" s="113"/>
      <c r="L38" s="113"/>
      <c r="M38" s="105"/>
      <c r="N38" s="105"/>
      <c r="O38" s="105"/>
      <c r="P38" s="105" t="s">
        <v>6</v>
      </c>
      <c r="Q38" s="121">
        <v>35</v>
      </c>
      <c r="R38" s="169"/>
      <c r="S38" s="161"/>
      <c r="T38" s="161"/>
      <c r="U38" s="140"/>
    </row>
    <row r="39" spans="1:21" ht="120" customHeight="1" x14ac:dyDescent="0.3">
      <c r="A39" s="70">
        <v>13</v>
      </c>
      <c r="B39" s="149" t="s">
        <v>14</v>
      </c>
      <c r="C39" s="150"/>
      <c r="D39" s="150"/>
      <c r="E39" s="150"/>
      <c r="F39" s="150"/>
      <c r="G39" s="150"/>
      <c r="H39" s="150"/>
      <c r="I39" s="150"/>
      <c r="J39" s="150"/>
      <c r="K39" s="150"/>
      <c r="L39" s="150"/>
      <c r="M39" s="150"/>
      <c r="N39" s="150"/>
      <c r="O39" s="150"/>
      <c r="P39" s="150"/>
      <c r="Q39" s="150"/>
      <c r="R39" s="40"/>
      <c r="S39" s="74"/>
      <c r="T39" s="10"/>
      <c r="U39" s="6"/>
    </row>
    <row r="40" spans="1:21" ht="15.75" customHeight="1" x14ac:dyDescent="0.3">
      <c r="A40" s="71"/>
      <c r="B40" s="151" t="s">
        <v>15</v>
      </c>
      <c r="C40" s="152"/>
      <c r="D40" s="152"/>
      <c r="E40" s="152"/>
      <c r="F40" s="152"/>
      <c r="G40" s="152"/>
      <c r="H40" s="152"/>
      <c r="I40" s="152"/>
      <c r="J40" s="152"/>
      <c r="K40" s="152"/>
      <c r="L40" s="152"/>
      <c r="M40" s="152"/>
      <c r="N40" s="152"/>
      <c r="O40" s="152"/>
      <c r="P40" s="152"/>
      <c r="Q40" s="152"/>
      <c r="R40" s="43"/>
      <c r="S40" s="75"/>
      <c r="T40" s="12"/>
      <c r="U40" s="7"/>
    </row>
    <row r="41" spans="1:21" ht="15.75" customHeight="1" x14ac:dyDescent="0.3">
      <c r="A41" s="71"/>
      <c r="B41" s="44"/>
      <c r="C41" s="152" t="s">
        <v>16</v>
      </c>
      <c r="D41" s="152"/>
      <c r="E41" s="152"/>
      <c r="F41" s="152"/>
      <c r="G41" s="152"/>
      <c r="H41" s="45"/>
      <c r="I41" s="45"/>
      <c r="J41" s="14"/>
      <c r="K41" s="14"/>
      <c r="L41" s="14"/>
      <c r="M41" s="13"/>
      <c r="N41" s="14"/>
      <c r="O41" s="13"/>
      <c r="P41" s="14" t="s">
        <v>6</v>
      </c>
      <c r="Q41" s="76">
        <v>14</v>
      </c>
      <c r="R41" s="43"/>
      <c r="S41" s="75"/>
      <c r="T41" s="12"/>
      <c r="U41" s="7"/>
    </row>
    <row r="42" spans="1:21" ht="15.75" customHeight="1" x14ac:dyDescent="0.3">
      <c r="A42" s="72"/>
      <c r="B42" s="77"/>
      <c r="C42" s="69"/>
      <c r="D42" s="69"/>
      <c r="E42" s="69"/>
      <c r="F42" s="69"/>
      <c r="G42" s="69"/>
      <c r="H42" s="69"/>
      <c r="I42" s="69"/>
      <c r="J42" s="69"/>
      <c r="K42" s="69"/>
      <c r="L42" s="69"/>
      <c r="M42" s="69"/>
      <c r="N42" s="69"/>
      <c r="O42" s="69" t="s">
        <v>9</v>
      </c>
      <c r="P42" s="36" t="s">
        <v>6</v>
      </c>
      <c r="Q42" s="37">
        <f>SUM(Q41:Q41)</f>
        <v>14</v>
      </c>
      <c r="R42" s="48">
        <f>Q42</f>
        <v>14</v>
      </c>
      <c r="S42" s="78" t="s">
        <v>12</v>
      </c>
      <c r="T42" s="11"/>
      <c r="U42" s="9"/>
    </row>
    <row r="43" spans="1:21" customFormat="1" ht="51" customHeight="1" x14ac:dyDescent="0.3">
      <c r="A43" s="177">
        <v>14</v>
      </c>
      <c r="B43" s="153" t="s">
        <v>41</v>
      </c>
      <c r="C43" s="154"/>
      <c r="D43" s="154"/>
      <c r="E43" s="154"/>
      <c r="F43" s="154"/>
      <c r="G43" s="154"/>
      <c r="H43" s="154"/>
      <c r="I43" s="154"/>
      <c r="J43" s="154"/>
      <c r="K43" s="154"/>
      <c r="L43" s="154"/>
      <c r="M43" s="154"/>
      <c r="N43" s="154"/>
      <c r="O43" s="154"/>
      <c r="P43" s="154"/>
      <c r="Q43" s="155"/>
      <c r="R43" s="122"/>
      <c r="S43" s="29"/>
      <c r="T43" s="17"/>
      <c r="U43" s="18"/>
    </row>
    <row r="44" spans="1:21" customFormat="1" ht="32.25" customHeight="1" x14ac:dyDescent="0.3">
      <c r="A44" s="178"/>
      <c r="B44" s="156" t="s">
        <v>42</v>
      </c>
      <c r="C44" s="157"/>
      <c r="D44" s="157"/>
      <c r="E44" s="157"/>
      <c r="F44" s="157"/>
      <c r="G44" s="157"/>
      <c r="H44" s="157"/>
      <c r="I44" s="157"/>
      <c r="J44" s="157"/>
      <c r="K44" s="157"/>
      <c r="L44" s="157"/>
      <c r="M44" s="157"/>
      <c r="N44" s="157"/>
      <c r="O44" s="157"/>
      <c r="P44" s="157"/>
      <c r="Q44" s="158"/>
      <c r="R44" s="123">
        <v>4</v>
      </c>
      <c r="S44" s="28" t="s">
        <v>12</v>
      </c>
      <c r="T44" s="19"/>
      <c r="U44" s="20"/>
    </row>
    <row r="45" spans="1:21" customFormat="1" ht="30.75" customHeight="1" x14ac:dyDescent="0.3">
      <c r="A45" s="177">
        <v>15</v>
      </c>
      <c r="B45" s="153" t="s">
        <v>43</v>
      </c>
      <c r="C45" s="154"/>
      <c r="D45" s="154"/>
      <c r="E45" s="154"/>
      <c r="F45" s="154"/>
      <c r="G45" s="154"/>
      <c r="H45" s="154"/>
      <c r="I45" s="154"/>
      <c r="J45" s="154"/>
      <c r="K45" s="154"/>
      <c r="L45" s="154"/>
      <c r="M45" s="154"/>
      <c r="N45" s="154"/>
      <c r="O45" s="154"/>
      <c r="P45" s="154"/>
      <c r="Q45" s="155"/>
      <c r="R45" s="122"/>
      <c r="S45" s="29"/>
      <c r="T45" s="17"/>
      <c r="U45" s="18"/>
    </row>
    <row r="46" spans="1:21" customFormat="1" ht="21" customHeight="1" x14ac:dyDescent="0.3">
      <c r="A46" s="178"/>
      <c r="B46" s="156" t="s">
        <v>44</v>
      </c>
      <c r="C46" s="157"/>
      <c r="D46" s="157"/>
      <c r="E46" s="157"/>
      <c r="F46" s="157"/>
      <c r="G46" s="157"/>
      <c r="H46" s="157"/>
      <c r="I46" s="157"/>
      <c r="J46" s="157"/>
      <c r="K46" s="157"/>
      <c r="L46" s="157"/>
      <c r="M46" s="157"/>
      <c r="N46" s="157"/>
      <c r="O46" s="157"/>
      <c r="P46" s="157"/>
      <c r="Q46" s="158"/>
      <c r="R46" s="123">
        <v>4</v>
      </c>
      <c r="S46" s="28" t="s">
        <v>12</v>
      </c>
      <c r="T46" s="19"/>
      <c r="U46" s="20"/>
    </row>
    <row r="47" spans="1:21" customFormat="1" ht="50.25" customHeight="1" x14ac:dyDescent="0.3">
      <c r="A47" s="177">
        <v>16</v>
      </c>
      <c r="B47" s="153" t="s">
        <v>55</v>
      </c>
      <c r="C47" s="154"/>
      <c r="D47" s="154"/>
      <c r="E47" s="154"/>
      <c r="F47" s="154"/>
      <c r="G47" s="154"/>
      <c r="H47" s="154"/>
      <c r="I47" s="154"/>
      <c r="J47" s="154"/>
      <c r="K47" s="154"/>
      <c r="L47" s="154"/>
      <c r="M47" s="154"/>
      <c r="N47" s="154"/>
      <c r="O47" s="154"/>
      <c r="P47" s="154"/>
      <c r="Q47" s="155"/>
      <c r="R47" s="122"/>
      <c r="S47" s="29"/>
      <c r="T47" s="17"/>
      <c r="U47" s="18"/>
    </row>
    <row r="48" spans="1:21" customFormat="1" ht="15" customHeight="1" x14ac:dyDescent="0.3">
      <c r="A48" s="178"/>
      <c r="B48" s="156"/>
      <c r="C48" s="157"/>
      <c r="D48" s="157"/>
      <c r="E48" s="157"/>
      <c r="F48" s="157"/>
      <c r="G48" s="157"/>
      <c r="H48" s="157"/>
      <c r="I48" s="157"/>
      <c r="J48" s="157"/>
      <c r="K48" s="157"/>
      <c r="L48" s="157"/>
      <c r="M48" s="157"/>
      <c r="N48" s="157"/>
      <c r="O48" s="157"/>
      <c r="P48" s="157"/>
      <c r="Q48" s="158"/>
      <c r="R48" s="123">
        <v>10</v>
      </c>
      <c r="S48" s="28" t="s">
        <v>12</v>
      </c>
      <c r="T48" s="19"/>
      <c r="U48" s="20"/>
    </row>
    <row r="49" spans="1:22" customFormat="1" ht="26.25" customHeight="1" x14ac:dyDescent="0.3">
      <c r="A49" s="177">
        <v>17</v>
      </c>
      <c r="B49" s="145" t="s">
        <v>45</v>
      </c>
      <c r="C49" s="146"/>
      <c r="D49" s="146"/>
      <c r="E49" s="146"/>
      <c r="F49" s="146"/>
      <c r="G49" s="146"/>
      <c r="H49" s="146"/>
      <c r="I49" s="146"/>
      <c r="J49" s="146"/>
      <c r="K49" s="146"/>
      <c r="L49" s="146"/>
      <c r="M49" s="146"/>
      <c r="N49" s="146"/>
      <c r="O49" s="146"/>
      <c r="P49" s="146"/>
      <c r="Q49" s="147"/>
      <c r="R49" s="122"/>
      <c r="S49" s="29"/>
      <c r="T49" s="17"/>
      <c r="U49" s="18"/>
    </row>
    <row r="50" spans="1:22" customFormat="1" ht="38.25" customHeight="1" x14ac:dyDescent="0.3">
      <c r="A50" s="178"/>
      <c r="B50" s="30"/>
      <c r="C50" s="31"/>
      <c r="D50" s="31"/>
      <c r="E50" s="31"/>
      <c r="F50" s="31"/>
      <c r="G50" s="31"/>
      <c r="H50" s="31"/>
      <c r="I50" s="31"/>
      <c r="J50" s="31"/>
      <c r="K50" s="124"/>
      <c r="L50" s="105"/>
      <c r="M50" s="125"/>
      <c r="N50" s="105"/>
      <c r="O50" s="126"/>
      <c r="P50" s="135" t="s">
        <v>6</v>
      </c>
      <c r="Q50" s="136">
        <v>2</v>
      </c>
      <c r="R50" s="127">
        <f>Q50</f>
        <v>2</v>
      </c>
      <c r="S50" s="28" t="s">
        <v>12</v>
      </c>
      <c r="T50" s="19"/>
      <c r="U50" s="20"/>
    </row>
    <row r="51" spans="1:22" s="84" customFormat="1" ht="93" customHeight="1" x14ac:dyDescent="0.3">
      <c r="A51" s="173">
        <v>18</v>
      </c>
      <c r="B51" s="192" t="s">
        <v>46</v>
      </c>
      <c r="C51" s="193"/>
      <c r="D51" s="193"/>
      <c r="E51" s="193"/>
      <c r="F51" s="193"/>
      <c r="G51" s="193"/>
      <c r="H51" s="193"/>
      <c r="I51" s="193"/>
      <c r="J51" s="193"/>
      <c r="K51" s="193"/>
      <c r="L51" s="193"/>
      <c r="M51" s="193"/>
      <c r="N51" s="193"/>
      <c r="O51" s="193"/>
      <c r="P51" s="193"/>
      <c r="Q51" s="194"/>
      <c r="R51" s="212">
        <f>Q54</f>
        <v>16.16</v>
      </c>
      <c r="S51" s="212" t="s">
        <v>10</v>
      </c>
      <c r="T51" s="206"/>
      <c r="U51" s="209"/>
    </row>
    <row r="52" spans="1:22" s="84" customFormat="1" x14ac:dyDescent="0.3">
      <c r="A52" s="173"/>
      <c r="B52" s="130"/>
      <c r="C52" s="131"/>
      <c r="D52" s="131"/>
      <c r="E52" s="131"/>
      <c r="F52" s="131"/>
      <c r="G52" s="131"/>
      <c r="H52" s="131"/>
      <c r="I52" s="131"/>
      <c r="J52" s="131"/>
      <c r="K52" s="22">
        <v>1</v>
      </c>
      <c r="L52" s="21" t="s">
        <v>7</v>
      </c>
      <c r="M52" s="21">
        <v>12.1</v>
      </c>
      <c r="N52" s="21" t="s">
        <v>7</v>
      </c>
      <c r="O52" s="21">
        <v>0.8</v>
      </c>
      <c r="P52" s="21" t="s">
        <v>6</v>
      </c>
      <c r="Q52" s="23">
        <f>ROUND(K52*M52*O52,2)</f>
        <v>9.68</v>
      </c>
      <c r="R52" s="212"/>
      <c r="S52" s="212"/>
      <c r="T52" s="207"/>
      <c r="U52" s="210"/>
    </row>
    <row r="53" spans="1:22" s="84" customFormat="1" x14ac:dyDescent="0.3">
      <c r="A53" s="173"/>
      <c r="B53" s="130"/>
      <c r="C53" s="131"/>
      <c r="D53" s="131"/>
      <c r="E53" s="131"/>
      <c r="F53" s="131"/>
      <c r="G53" s="131"/>
      <c r="H53" s="131"/>
      <c r="I53" s="131"/>
      <c r="J53" s="131"/>
      <c r="K53" s="22">
        <v>1</v>
      </c>
      <c r="L53" s="21" t="s">
        <v>7</v>
      </c>
      <c r="M53" s="21">
        <v>8.1</v>
      </c>
      <c r="N53" s="21" t="s">
        <v>7</v>
      </c>
      <c r="O53" s="21">
        <v>0.8</v>
      </c>
      <c r="P53" s="21" t="s">
        <v>6</v>
      </c>
      <c r="Q53" s="23">
        <f>ROUND(K53*M53*O53,2)</f>
        <v>6.48</v>
      </c>
      <c r="R53" s="212"/>
      <c r="S53" s="212"/>
      <c r="T53" s="207"/>
      <c r="U53" s="210"/>
    </row>
    <row r="54" spans="1:22" s="84" customFormat="1" x14ac:dyDescent="0.3">
      <c r="A54" s="173"/>
      <c r="B54" s="24"/>
      <c r="C54" s="25"/>
      <c r="D54" s="25"/>
      <c r="E54" s="25"/>
      <c r="F54" s="25"/>
      <c r="G54" s="25"/>
      <c r="H54" s="25"/>
      <c r="I54" s="25"/>
      <c r="J54" s="25"/>
      <c r="K54" s="25"/>
      <c r="L54" s="25"/>
      <c r="M54" s="25"/>
      <c r="N54" s="25"/>
      <c r="O54" s="25"/>
      <c r="P54" s="26" t="s">
        <v>6</v>
      </c>
      <c r="Q54" s="27">
        <f>SUM(Q52:Q53)</f>
        <v>16.16</v>
      </c>
      <c r="R54" s="212"/>
      <c r="S54" s="212"/>
      <c r="T54" s="208"/>
      <c r="U54" s="211"/>
    </row>
    <row r="55" spans="1:22" s="84" customFormat="1" ht="53.25" customHeight="1" x14ac:dyDescent="0.3">
      <c r="A55" s="173">
        <v>19</v>
      </c>
      <c r="B55" s="192" t="s">
        <v>50</v>
      </c>
      <c r="C55" s="193"/>
      <c r="D55" s="193"/>
      <c r="E55" s="193"/>
      <c r="F55" s="193"/>
      <c r="G55" s="193"/>
      <c r="H55" s="193"/>
      <c r="I55" s="193"/>
      <c r="J55" s="193"/>
      <c r="K55" s="193"/>
      <c r="L55" s="193"/>
      <c r="M55" s="193"/>
      <c r="N55" s="193"/>
      <c r="O55" s="193"/>
      <c r="P55" s="193"/>
      <c r="Q55" s="194"/>
      <c r="R55" s="212">
        <f>Q58</f>
        <v>189.06</v>
      </c>
      <c r="S55" s="212" t="s">
        <v>49</v>
      </c>
      <c r="T55" s="206"/>
      <c r="U55" s="209"/>
    </row>
    <row r="56" spans="1:22" s="84" customFormat="1" x14ac:dyDescent="0.3">
      <c r="A56" s="173"/>
      <c r="B56" s="130" t="s">
        <v>48</v>
      </c>
      <c r="C56" s="131"/>
      <c r="D56" s="131"/>
      <c r="E56" s="131"/>
      <c r="F56" s="131"/>
      <c r="G56" s="131"/>
      <c r="H56" s="131"/>
      <c r="I56" s="131"/>
      <c r="J56" s="131"/>
      <c r="K56" s="22">
        <v>9</v>
      </c>
      <c r="L56" s="21" t="s">
        <v>7</v>
      </c>
      <c r="M56" s="21">
        <f>0.75+0.65+0.75</f>
        <v>2.15</v>
      </c>
      <c r="N56" s="21" t="s">
        <v>7</v>
      </c>
      <c r="O56" s="21">
        <v>3.8</v>
      </c>
      <c r="P56" s="21" t="s">
        <v>6</v>
      </c>
      <c r="Q56" s="23">
        <f>ROUND(K56*M56*O56,2)</f>
        <v>73.53</v>
      </c>
      <c r="R56" s="212"/>
      <c r="S56" s="212"/>
      <c r="T56" s="207"/>
      <c r="U56" s="210"/>
    </row>
    <row r="57" spans="1:22" s="84" customFormat="1" x14ac:dyDescent="0.3">
      <c r="A57" s="173"/>
      <c r="B57" s="130" t="s">
        <v>47</v>
      </c>
      <c r="C57" s="131"/>
      <c r="D57" s="131"/>
      <c r="E57" s="131"/>
      <c r="F57" s="131"/>
      <c r="G57" s="131"/>
      <c r="H57" s="131"/>
      <c r="I57" s="131"/>
      <c r="J57" s="131"/>
      <c r="K57" s="22">
        <v>2</v>
      </c>
      <c r="L57" s="21" t="s">
        <v>7</v>
      </c>
      <c r="M57" s="21">
        <v>19.45</v>
      </c>
      <c r="N57" s="21" t="s">
        <v>7</v>
      </c>
      <c r="O57" s="21">
        <v>2.97</v>
      </c>
      <c r="P57" s="21" t="s">
        <v>6</v>
      </c>
      <c r="Q57" s="23">
        <f>ROUND(K57*M57*O57,2)</f>
        <v>115.53</v>
      </c>
      <c r="R57" s="212"/>
      <c r="S57" s="212"/>
      <c r="T57" s="207"/>
      <c r="U57" s="210"/>
    </row>
    <row r="58" spans="1:22" s="84" customFormat="1" x14ac:dyDescent="0.3">
      <c r="A58" s="173"/>
      <c r="B58" s="24"/>
      <c r="C58" s="25"/>
      <c r="D58" s="25"/>
      <c r="E58" s="25"/>
      <c r="F58" s="25"/>
      <c r="G58" s="25"/>
      <c r="H58" s="25"/>
      <c r="I58" s="25"/>
      <c r="J58" s="25"/>
      <c r="K58" s="25"/>
      <c r="L58" s="25"/>
      <c r="M58" s="25"/>
      <c r="N58" s="25"/>
      <c r="O58" s="25"/>
      <c r="P58" s="26" t="s">
        <v>6</v>
      </c>
      <c r="Q58" s="27">
        <f>SUM(Q56:Q57)</f>
        <v>189.06</v>
      </c>
      <c r="R58" s="212"/>
      <c r="S58" s="212"/>
      <c r="T58" s="208"/>
      <c r="U58" s="211"/>
    </row>
    <row r="59" spans="1:22" x14ac:dyDescent="0.3">
      <c r="A59" s="79"/>
      <c r="B59" s="73"/>
      <c r="C59" s="73"/>
      <c r="D59" s="73"/>
      <c r="E59" s="73"/>
      <c r="F59" s="73"/>
      <c r="G59" s="73"/>
      <c r="H59" s="73"/>
      <c r="I59" s="73"/>
      <c r="J59" s="73"/>
      <c r="K59" s="73"/>
      <c r="L59" s="73"/>
      <c r="M59" s="73"/>
      <c r="N59" s="1"/>
      <c r="O59" s="1"/>
      <c r="P59" s="148" t="s">
        <v>57</v>
      </c>
      <c r="Q59" s="148"/>
      <c r="R59" s="148"/>
      <c r="S59" s="148"/>
      <c r="T59" s="148"/>
      <c r="U59" s="215">
        <v>0</v>
      </c>
      <c r="V59" s="80"/>
    </row>
    <row r="60" spans="1:22" x14ac:dyDescent="0.3">
      <c r="N60" s="128"/>
      <c r="O60" s="128"/>
      <c r="P60" s="141" t="s">
        <v>24</v>
      </c>
      <c r="Q60" s="141"/>
      <c r="R60" s="141"/>
      <c r="S60" s="141"/>
      <c r="T60" s="141"/>
      <c r="U60" s="215">
        <v>0</v>
      </c>
    </row>
    <row r="61" spans="1:22" x14ac:dyDescent="0.3">
      <c r="N61" s="128"/>
      <c r="O61" s="128"/>
      <c r="P61" s="128"/>
      <c r="Q61" s="144" t="s">
        <v>25</v>
      </c>
      <c r="R61" s="144"/>
      <c r="S61" s="144"/>
      <c r="T61" s="144"/>
      <c r="U61" s="215">
        <v>0</v>
      </c>
    </row>
    <row r="62" spans="1:22" x14ac:dyDescent="0.3">
      <c r="N62" s="128"/>
      <c r="O62" s="128"/>
      <c r="P62" s="128"/>
      <c r="Q62" s="129"/>
      <c r="R62" s="129"/>
      <c r="S62" s="144" t="s">
        <v>26</v>
      </c>
      <c r="T62" s="144"/>
      <c r="U62" s="215">
        <v>0</v>
      </c>
    </row>
    <row r="64" spans="1:22" x14ac:dyDescent="0.3">
      <c r="A64" s="14"/>
      <c r="C64" s="81"/>
      <c r="D64" s="81"/>
      <c r="E64" s="81"/>
      <c r="F64" s="81"/>
      <c r="G64" s="81"/>
      <c r="H64" s="81"/>
      <c r="I64" s="81"/>
      <c r="J64" s="81"/>
      <c r="K64" s="81"/>
      <c r="L64" s="81"/>
      <c r="M64" s="81"/>
      <c r="N64" s="81"/>
      <c r="O64" s="81"/>
      <c r="P64" s="81"/>
      <c r="Q64" s="76"/>
      <c r="R64" s="82"/>
      <c r="S64" s="82"/>
      <c r="T64" s="83"/>
      <c r="U64" s="82"/>
    </row>
    <row r="65" spans="1:21" x14ac:dyDescent="0.3">
      <c r="A65" s="14"/>
      <c r="C65" s="81"/>
      <c r="D65" s="81"/>
      <c r="E65" s="81"/>
      <c r="F65" s="81"/>
      <c r="G65" s="81"/>
      <c r="H65" s="81"/>
      <c r="I65" s="81"/>
      <c r="J65" s="81"/>
      <c r="K65" s="81"/>
      <c r="L65" s="81"/>
      <c r="M65" s="81"/>
      <c r="N65" s="81"/>
      <c r="O65" s="81"/>
      <c r="P65" s="81"/>
      <c r="Q65" s="76"/>
      <c r="R65" s="82"/>
      <c r="S65" s="82"/>
      <c r="T65" s="83"/>
      <c r="U65" s="82"/>
    </row>
  </sheetData>
  <mergeCells count="65">
    <mergeCell ref="A55:A58"/>
    <mergeCell ref="B55:Q55"/>
    <mergeCell ref="R55:R58"/>
    <mergeCell ref="S55:S58"/>
    <mergeCell ref="A1:U1"/>
    <mergeCell ref="A2:U2"/>
    <mergeCell ref="A10:A12"/>
    <mergeCell ref="B10:Q10"/>
    <mergeCell ref="B11:I11"/>
    <mergeCell ref="A6:A9"/>
    <mergeCell ref="B6:Q6"/>
    <mergeCell ref="B3:Q3"/>
    <mergeCell ref="A4:A5"/>
    <mergeCell ref="B4:Q4"/>
    <mergeCell ref="A16:A18"/>
    <mergeCell ref="B16:Q16"/>
    <mergeCell ref="B13:Q13"/>
    <mergeCell ref="B14:E14"/>
    <mergeCell ref="B19:Q20"/>
    <mergeCell ref="A22:A24"/>
    <mergeCell ref="B22:Q23"/>
    <mergeCell ref="A25:A27"/>
    <mergeCell ref="B25:Q25"/>
    <mergeCell ref="B26:H26"/>
    <mergeCell ref="B28:Q28"/>
    <mergeCell ref="B29:Q29"/>
    <mergeCell ref="B30:J30"/>
    <mergeCell ref="A31:A33"/>
    <mergeCell ref="B31:Q31"/>
    <mergeCell ref="B32:G32"/>
    <mergeCell ref="A51:A54"/>
    <mergeCell ref="B45:Q45"/>
    <mergeCell ref="B37:Q37"/>
    <mergeCell ref="A49:A50"/>
    <mergeCell ref="A43:A44"/>
    <mergeCell ref="A45:A46"/>
    <mergeCell ref="A47:A48"/>
    <mergeCell ref="B47:Q47"/>
    <mergeCell ref="B48:Q48"/>
    <mergeCell ref="B51:Q51"/>
    <mergeCell ref="B36:Q36"/>
    <mergeCell ref="R36:R38"/>
    <mergeCell ref="S36:S38"/>
    <mergeCell ref="A36:A38"/>
    <mergeCell ref="S62:T62"/>
    <mergeCell ref="B49:Q49"/>
    <mergeCell ref="P59:T59"/>
    <mergeCell ref="B39:Q39"/>
    <mergeCell ref="B40:Q40"/>
    <mergeCell ref="C41:G41"/>
    <mergeCell ref="B43:Q43"/>
    <mergeCell ref="B44:Q44"/>
    <mergeCell ref="B46:Q46"/>
    <mergeCell ref="T55:T58"/>
    <mergeCell ref="R51:R54"/>
    <mergeCell ref="U36:U38"/>
    <mergeCell ref="P60:T60"/>
    <mergeCell ref="B33:C33"/>
    <mergeCell ref="Q61:T61"/>
    <mergeCell ref="T36:T38"/>
    <mergeCell ref="B34:Q34"/>
    <mergeCell ref="U55:U58"/>
    <mergeCell ref="S51:S54"/>
    <mergeCell ref="T51:T54"/>
    <mergeCell ref="U51:U54"/>
  </mergeCells>
  <pageMargins left="0.45" right="0.2" top="0.5" bottom="0.25" header="0.3" footer="0.3"/>
  <pageSetup paperSize="9" scale="92"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Mithiraj Narzary</cp:lastModifiedBy>
  <cp:lastPrinted>2026-05-12T07:34:59Z</cp:lastPrinted>
  <dcterms:created xsi:type="dcterms:W3CDTF">2017-12-27T10:59:47Z</dcterms:created>
  <dcterms:modified xsi:type="dcterms:W3CDTF">2026-10-09T06:08:31Z</dcterms:modified>
</cp:coreProperties>
</file>