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7965" tabRatio="838" firstSheet="7" activeTab="7"/>
  </bookViews>
  <sheets>
    <sheet name="BoQ1" sheetId="1" state="veryHidden" r:id="rId1"/>
    <sheet name="BoQ2" sheetId="2" state="veryHidden" r:id="rId2"/>
    <sheet name="BoQ3" sheetId="3" state="veryHidden" r:id="rId3"/>
    <sheet name="BoQ4" sheetId="4" state="veryHidden" r:id="rId4"/>
    <sheet name="BoQ5" sheetId="5" state="veryHidden" r:id="rId5"/>
    <sheet name="BoQ6" sheetId="6" state="veryHidden" r:id="rId6"/>
    <sheet name="BoQ7" sheetId="7" state="veryHidden" r:id="rId7"/>
    <sheet name="Macros" sheetId="8" r:id="rId8"/>
  </sheets>
  <externalReferences>
    <externalReference r:id="rId11"/>
    <externalReference r:id="rId12"/>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cycle" localSheetId="0">#REF!</definedName>
    <definedName name="cycle" localSheetId="1">#REF!</definedName>
    <definedName name="cycle" localSheetId="2">#REF!</definedName>
    <definedName name="cycle" localSheetId="3">#REF!</definedName>
    <definedName name="cycle" localSheetId="4">#REF!</definedName>
    <definedName name="cycle" localSheetId="5">#REF!</definedName>
    <definedName name="cycle" localSheetId="6">#REF!</definedName>
    <definedName name="cycle">#REF!</definedName>
    <definedName name="cycles" localSheetId="0">#REF!</definedName>
    <definedName name="cycles" localSheetId="1">#REF!</definedName>
    <definedName name="cycles" localSheetId="2">#REF!</definedName>
    <definedName name="cycles" localSheetId="3">#REF!</definedName>
    <definedName name="cycles" localSheetId="4">#REF!</definedName>
    <definedName name="cycles" localSheetId="5">#REF!</definedName>
    <definedName name="cycles" localSheetId="6">#REF!</definedName>
    <definedName name="cycles">#REF!</definedName>
    <definedName name="dfsga" localSheetId="0">#REF!</definedName>
    <definedName name="dfsga" localSheetId="1">#REF!</definedName>
    <definedName name="dfsga" localSheetId="2">#REF!</definedName>
    <definedName name="dfsga" localSheetId="3">#REF!</definedName>
    <definedName name="dfsga" localSheetId="4">#REF!</definedName>
    <definedName name="dfsga" localSheetId="5">#REF!</definedName>
    <definedName name="dfsga" localSheetId="6">#REF!</definedName>
    <definedName name="dfsga">#REF!</definedName>
    <definedName name="Dfsgaa" localSheetId="0">#REF!</definedName>
    <definedName name="Dfsgaa" localSheetId="1">#REF!</definedName>
    <definedName name="Dfsgaa" localSheetId="2">#REF!</definedName>
    <definedName name="Dfsgaa" localSheetId="3">#REF!</definedName>
    <definedName name="Dfsgaa" localSheetId="4">#REF!</definedName>
    <definedName name="Dfsgaa" localSheetId="5">#REF!</definedName>
    <definedName name="Dfsgaa" localSheetId="6">#REF!</definedName>
    <definedName name="Dfsgaa">#REF!</definedName>
    <definedName name="dfsgaaa" localSheetId="0">#REF!</definedName>
    <definedName name="dfsgaaa" localSheetId="1">#REF!</definedName>
    <definedName name="dfsgaaa" localSheetId="2">#REF!</definedName>
    <definedName name="dfsgaaa" localSheetId="3">#REF!</definedName>
    <definedName name="dfsgaaa" localSheetId="4">#REF!</definedName>
    <definedName name="dfsgaaa" localSheetId="5">#REF!</definedName>
    <definedName name="dfsgaaa" localSheetId="6">#REF!</definedName>
    <definedName name="dfsgaaa">#REF!</definedName>
    <definedName name="domestic_global">#REF!</definedName>
    <definedName name="Excise" localSheetId="0">#REF!</definedName>
    <definedName name="Excise" localSheetId="1">#REF!</definedName>
    <definedName name="Excise" localSheetId="2">#REF!</definedName>
    <definedName name="Excise" localSheetId="3">#REF!</definedName>
    <definedName name="Excise" localSheetId="4">#REF!</definedName>
    <definedName name="Excise" localSheetId="5">#REF!</definedName>
    <definedName name="Excise" localSheetId="6">#REF!</definedName>
    <definedName name="Excise">#REF!</definedName>
    <definedName name="Excise_Duty" localSheetId="0">#REF!</definedName>
    <definedName name="Excise_Duty" localSheetId="1">#REF!</definedName>
    <definedName name="Excise_Duty" localSheetId="2">#REF!</definedName>
    <definedName name="Excise_Duty" localSheetId="3">#REF!</definedName>
    <definedName name="Excise_Duty" localSheetId="4">#REF!</definedName>
    <definedName name="Excise_Duty" localSheetId="5">#REF!</definedName>
    <definedName name="Excise_Duty" localSheetId="6">#REF!</definedName>
    <definedName name="Excise_Duty">#REF!</definedName>
    <definedName name="Excised" localSheetId="0">#REF!</definedName>
    <definedName name="Excised" localSheetId="1">#REF!</definedName>
    <definedName name="Excised" localSheetId="2">#REF!</definedName>
    <definedName name="Excised" localSheetId="3">#REF!</definedName>
    <definedName name="Excised" localSheetId="4">#REF!</definedName>
    <definedName name="Excised" localSheetId="5">#REF!</definedName>
    <definedName name="Excised" localSheetId="6">#REF!</definedName>
    <definedName name="Excised">#REF!</definedName>
    <definedName name="ExciseDuty">#REF!</definedName>
    <definedName name="Excisee" localSheetId="0">#REF!</definedName>
    <definedName name="Excisee" localSheetId="1">#REF!</definedName>
    <definedName name="Excisee" localSheetId="2">#REF!</definedName>
    <definedName name="Excisee" localSheetId="3">#REF!</definedName>
    <definedName name="Excisee" localSheetId="4">#REF!</definedName>
    <definedName name="Excisee" localSheetId="5">#REF!</definedName>
    <definedName name="Excisee" localSheetId="6">#REF!</definedName>
    <definedName name="Excisee">#REF!</definedName>
    <definedName name="fsfsfs" localSheetId="0">#REF!</definedName>
    <definedName name="fsfsfs" localSheetId="1">#REF!</definedName>
    <definedName name="fsfsfs" localSheetId="2">#REF!</definedName>
    <definedName name="fsfsfs" localSheetId="3">#REF!</definedName>
    <definedName name="fsfsfs" localSheetId="4">#REF!</definedName>
    <definedName name="fsfsfs" localSheetId="5">#REF!</definedName>
    <definedName name="fsfsfs" localSheetId="6">#REF!</definedName>
    <definedName name="fsfsfs">#REF!</definedName>
    <definedName name="fssfssfss" localSheetId="0">#REF!</definedName>
    <definedName name="fssfssfss" localSheetId="1">#REF!</definedName>
    <definedName name="fssfssfss" localSheetId="2">#REF!</definedName>
    <definedName name="fssfssfss" localSheetId="3">#REF!</definedName>
    <definedName name="fssfssfss" localSheetId="4">#REF!</definedName>
    <definedName name="fssfssfss" localSheetId="5">#REF!</definedName>
    <definedName name="fssfssfss" localSheetId="6">#REF!</definedName>
    <definedName name="fssfssfss">#REF!</definedName>
    <definedName name="gghkkk" localSheetId="0">#REF!</definedName>
    <definedName name="gghkkk" localSheetId="1">#REF!</definedName>
    <definedName name="gghkkk" localSheetId="2">#REF!</definedName>
    <definedName name="gghkkk" localSheetId="3">#REF!</definedName>
    <definedName name="gghkkk" localSheetId="4">#REF!</definedName>
    <definedName name="gghkkk" localSheetId="5">#REF!</definedName>
    <definedName name="gghkkk" localSheetId="6">#REF!</definedName>
    <definedName name="gghkkk">#REF!</definedName>
    <definedName name="ghkk" localSheetId="0">#REF!</definedName>
    <definedName name="ghkk" localSheetId="1">#REF!</definedName>
    <definedName name="ghkk" localSheetId="2">#REF!</definedName>
    <definedName name="ghkk" localSheetId="3">#REF!</definedName>
    <definedName name="ghkk" localSheetId="4">#REF!</definedName>
    <definedName name="ghkk" localSheetId="5">#REF!</definedName>
    <definedName name="ghkk" localSheetId="6">#REF!</definedName>
    <definedName name="ghkk">#REF!</definedName>
    <definedName name="hggkk" localSheetId="0">#REF!</definedName>
    <definedName name="hggkk" localSheetId="1">#REF!</definedName>
    <definedName name="hggkk" localSheetId="2">#REF!</definedName>
    <definedName name="hggkk" localSheetId="3">#REF!</definedName>
    <definedName name="hggkk" localSheetId="4">#REF!</definedName>
    <definedName name="hggkk" localSheetId="5">#REF!</definedName>
    <definedName name="hggkk" localSheetId="6">#REF!</definedName>
    <definedName name="hggkk">#REF!</definedName>
    <definedName name="hgkk" localSheetId="0">#REF!</definedName>
    <definedName name="hgkk" localSheetId="1">#REF!</definedName>
    <definedName name="hgkk" localSheetId="2">#REF!</definedName>
    <definedName name="hgkk" localSheetId="3">#REF!</definedName>
    <definedName name="hgkk" localSheetId="4">#REF!</definedName>
    <definedName name="hgkk" localSheetId="5">#REF!</definedName>
    <definedName name="hgkk" localSheetId="6">#REF!</definedName>
    <definedName name="hgkk">#REF!</definedName>
    <definedName name="MyList">#REF!</definedName>
    <definedName name="option10" localSheetId="0">'[2]PRICE BID'!#REF!</definedName>
    <definedName name="option10" localSheetId="1">'[2]PRICE BID'!#REF!</definedName>
    <definedName name="option10" localSheetId="2">'[2]PRICE BID'!#REF!</definedName>
    <definedName name="option10" localSheetId="3">'[2]PRICE BID'!#REF!</definedName>
    <definedName name="option10" localSheetId="4">'[2]PRICE BID'!#REF!</definedName>
    <definedName name="option10" localSheetId="5">'[2]PRICE BID'!#REF!</definedName>
    <definedName name="option10" localSheetId="6">'[2]PRICE BID'!#REF!</definedName>
    <definedName name="option10">'[2]PRICE BID'!#REF!</definedName>
    <definedName name="option9" localSheetId="0">'[2]PRICE BID'!#REF!</definedName>
    <definedName name="option9" localSheetId="1">'[2]PRICE BID'!#REF!</definedName>
    <definedName name="option9" localSheetId="2">'[2]PRICE BID'!#REF!</definedName>
    <definedName name="option9" localSheetId="3">'[2]PRICE BID'!#REF!</definedName>
    <definedName name="option9" localSheetId="4">'[2]PRICE BID'!#REF!</definedName>
    <definedName name="option9" localSheetId="5">'[2]PRICE BID'!#REF!</definedName>
    <definedName name="option9" localSheetId="6">'[2]PRICE BID'!#REF!</definedName>
    <definedName name="option9">'[2]PRICE BID'!#REF!</definedName>
    <definedName name="other_boq">'[1]Config'!$G$2:$G$5</definedName>
    <definedName name="_xlnm.Print_Area" localSheetId="0">'BoQ1'!$A$1:$BC$27</definedName>
    <definedName name="_xlnm.Print_Area" localSheetId="1">'BoQ2'!$A$1:$BC$26</definedName>
    <definedName name="_xlnm.Print_Area" localSheetId="2">'BoQ3'!$A$1:$BC$26</definedName>
    <definedName name="_xlnm.Print_Area" localSheetId="3">'BoQ4'!$A$1:$BC$26</definedName>
    <definedName name="_xlnm.Print_Area" localSheetId="4">'BoQ5'!$A$1:$BC$26</definedName>
    <definedName name="_xlnm.Print_Area" localSheetId="5">'BoQ6'!$A$1:$BC$26</definedName>
    <definedName name="_xlnm.Print_Area" localSheetId="6">'BoQ7'!$A$1:$BC$26</definedName>
    <definedName name="Select">#REF!</definedName>
    <definedName name="SelectD1OrC1">#REF!</definedName>
    <definedName name="SelectLessOrExcess">#REF!</definedName>
    <definedName name="Service" localSheetId="0">#REF!</definedName>
    <definedName name="Service" localSheetId="1">#REF!</definedName>
    <definedName name="Service" localSheetId="2">#REF!</definedName>
    <definedName name="Service" localSheetId="3">#REF!</definedName>
    <definedName name="Service" localSheetId="4">#REF!</definedName>
    <definedName name="Service" localSheetId="5">#REF!</definedName>
    <definedName name="Service" localSheetId="6">#REF!</definedName>
    <definedName name="Service">#REF!</definedName>
    <definedName name="Services" localSheetId="0">#REF!</definedName>
    <definedName name="Services" localSheetId="1">#REF!</definedName>
    <definedName name="Services" localSheetId="2">#REF!</definedName>
    <definedName name="Services" localSheetId="3">#REF!</definedName>
    <definedName name="Services" localSheetId="4">#REF!</definedName>
    <definedName name="Services" localSheetId="5">#REF!</definedName>
    <definedName name="Services" localSheetId="6">#REF!</definedName>
    <definedName name="Services">#REF!</definedName>
    <definedName name="ServiceTax">#REF!</definedName>
    <definedName name="sfsfsf" localSheetId="0">#REF!</definedName>
    <definedName name="sfsfsf" localSheetId="1">#REF!</definedName>
    <definedName name="sfsfsf" localSheetId="2">#REF!</definedName>
    <definedName name="sfsfsf" localSheetId="3">#REF!</definedName>
    <definedName name="sfsfsf" localSheetId="4">#REF!</definedName>
    <definedName name="sfsfsf" localSheetId="5">#REF!</definedName>
    <definedName name="sfsfsf" localSheetId="6">#REF!</definedName>
    <definedName name="sfsfsf">#REF!</definedName>
    <definedName name="sfssfsssf" localSheetId="0">#REF!</definedName>
    <definedName name="sfssfsssf" localSheetId="1">#REF!</definedName>
    <definedName name="sfssfsssf" localSheetId="2">#REF!</definedName>
    <definedName name="sfssfsssf" localSheetId="3">#REF!</definedName>
    <definedName name="sfssfsssf" localSheetId="4">#REF!</definedName>
    <definedName name="sfssfsssf" localSheetId="5">#REF!</definedName>
    <definedName name="sfssfsssf" localSheetId="6">#REF!</definedName>
    <definedName name="sfssfsssf">#REF!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<sst xmlns="http://schemas.openxmlformats.org/spreadsheetml/2006/main" count="1144" uniqueCount="151">
  <si>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</si>
  <si>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</si>
  <si>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</si>
  <si>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</si>
  <si>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</si>
  <si>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</si>
  <si>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</si>
  <si>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</si>
  <si>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</si>
  <si>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</si>
  <si>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</si>
  <si>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</si>
  <si>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</si>
  <si>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</si>
  <si>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</si>
  <si>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</si>
  <si>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</si>
  <si>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</si>
  <si>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</si>
  <si>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</si>
  <si>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</si>
  <si>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</si>
  <si>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</si>
  <si>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</si>
  <si>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</si>
  <si>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</si>
  <si>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</si>
  <si>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</si>
  <si>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</si>
  <si>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</si>
  <si>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</si>
  <si>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</si>
  <si>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</si>
  <si>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</si>
  <si>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</si>
  <si>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</si>
  <si>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</si>
  <si>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item3</t>
  </si>
  <si>
    <t>item5</t>
  </si>
  <si>
    <t>Select</t>
  </si>
  <si>
    <t>Full Conversion</t>
  </si>
  <si>
    <t>Quoted Rate in Words</t>
  </si>
  <si>
    <t>Quoted Rate in Figures</t>
  </si>
  <si>
    <t>Name of the Bidder/ Bidding Firm / Company :</t>
  </si>
  <si>
    <t>item8</t>
  </si>
  <si>
    <r>
      <t xml:space="preserve">NUMBER </t>
    </r>
    <r>
      <rPr>
        <b/>
        <sz val="11"/>
        <color indexed="10"/>
        <rFont val="Calibri"/>
        <family val="2"/>
      </rPr>
      <t>#</t>
    </r>
  </si>
  <si>
    <r>
      <t xml:space="preserve">TEXT </t>
    </r>
    <r>
      <rPr>
        <b/>
        <sz val="11"/>
        <color indexed="10"/>
        <rFont val="Calibri"/>
        <family val="2"/>
      </rPr>
      <t>#</t>
    </r>
  </si>
  <si>
    <r>
      <t>TEXT</t>
    </r>
    <r>
      <rPr>
        <b/>
        <sz val="11"/>
        <color indexed="10"/>
        <rFont val="Calibri"/>
        <family val="2"/>
      </rPr>
      <t>#</t>
    </r>
  </si>
  <si>
    <r>
      <t xml:space="preserve">Estimated Rate
in
</t>
    </r>
    <r>
      <rPr>
        <b/>
        <sz val="11"/>
        <color indexed="10"/>
        <rFont val="Calibri"/>
        <family val="2"/>
      </rPr>
      <t>Rs.      P</t>
    </r>
  </si>
  <si>
    <r>
      <t xml:space="preserve">BASIC RATE In </t>
    </r>
    <r>
      <rPr>
        <b/>
        <sz val="11"/>
        <color indexed="10"/>
        <rFont val="Calibri"/>
        <family val="2"/>
      </rPr>
      <t>Figures</t>
    </r>
    <r>
      <rPr>
        <b/>
        <sz val="11"/>
        <rFont val="Calibri"/>
        <family val="2"/>
      </rPr>
      <t xml:space="preserve"> To be entered by the </t>
    </r>
    <r>
      <rPr>
        <b/>
        <sz val="11"/>
        <color indexed="10"/>
        <rFont val="Calibri"/>
        <family val="2"/>
      </rPr>
      <t>Bidder</t>
    </r>
    <r>
      <rPr>
        <b/>
        <sz val="11"/>
        <rFont val="Calibri"/>
        <family val="2"/>
      </rPr>
      <t xml:space="preserve"> in
</t>
    </r>
    <r>
      <rPr>
        <b/>
        <sz val="11"/>
        <color indexed="10"/>
        <rFont val="Calibri"/>
        <family val="2"/>
      </rPr>
      <t>Rs.      P</t>
    </r>
    <r>
      <rPr>
        <b/>
        <sz val="11"/>
        <rFont val="Calibri"/>
        <family val="2"/>
      </rPr>
      <t xml:space="preserve">
 </t>
    </r>
  </si>
  <si>
    <r>
      <t xml:space="preserve">TOTAL AMOUNT  Without Taxes
in
</t>
    </r>
    <r>
      <rPr>
        <b/>
        <sz val="11"/>
        <color indexed="10"/>
        <rFont val="Calibri"/>
        <family val="2"/>
      </rPr>
      <t>Rs.      P</t>
    </r>
  </si>
  <si>
    <t>item7</t>
  </si>
  <si>
    <t>Tender Inviting Authority: DGM, LA T&amp;T Circle, AEGCL</t>
  </si>
  <si>
    <t>Cum</t>
  </si>
  <si>
    <t>Sqm</t>
  </si>
  <si>
    <t xml:space="preserve">Excavation in Ordinary Soil Excavation in Ordinary Soil
(i) Excavation in Cutting in Soil by manual means with lead upto 50 mExcavation for roadway in soil using manual means for carrying of cut earth to embankment site with a lift upto 1.5 m and lead upto 50 m as per Technical
Specification Clause 302.3 (Manual method should be adopted where machines
can not be deployed due to site condition)                                                                                                                                                                                       200 mm thick
                                                                                                                                                                 2 x 14.00 x 0.60 x 0.20   = 3.36
                                                                                                                                                                                                              = 3.36
</t>
  </si>
  <si>
    <t>Providing drain with brick work in cement mortar in proportion 1:5 with half brick thick side walls and 100mm thick C.C (1:3:6) base over one brick flat soling including 15mm thick cement plastering in prop. 1:3 finished with a floating coat of cement slurry as directed with necessary shttering for sides and earth work in excavation of foundation trenches and refilling the sides after completion of work etc. as specified.</t>
  </si>
  <si>
    <t>Hectare</t>
  </si>
  <si>
    <t>Rm</t>
  </si>
  <si>
    <t>Bid reference No: AEGCL/DGM/LAC/TT/TLS-69/2024/716</t>
  </si>
  <si>
    <t>Construction of sub grade and earthen shoulders
Construction of sub grade and earthen shoulders with approved material obtained from borrow pits with all lift and leads transporting to site, speading, grading to required slope and compacted to meet requirement of table 300.2 with lead upto 1000 m as pe technical specification clause 303.1
i) private land 
200 mm thick
                                                                                                                                                                                      1 x 148.00 x 0.60 x 0.15 = 13.32
                                                                                                                                                                                                                        Total  = 13.32</t>
  </si>
  <si>
    <t>Excavation in Ordinary Soil Excavation in Ordinary Soil
(i) Excavation in Cutting in Soil by manual means with lead upto 50 mExcavation for roadway in soil using manual means for carrying of cut earth to embankment site with a lift upto 1.5 m and lead upto 50 m as per Technical
Specification Clause 302.3 (Manual method should be adopted where machines
can not be deployed due to site condition)
                                                                                                                                                                                      1 x 148.00 x 0.60 x 0.20 = 17.76
                                                                                                                                                                                                                        Total  = 17.76</t>
  </si>
  <si>
    <t xml:space="preserve">Granular Sub Base with well graded material
A) By Mix in place method 
Construction of granular sub base by providing well graded material, spreading in uniform layers with motor grader on prepared surface, mixing by mix in place method with rotavator t OMC , and compacting with smooth wheel roller to achieve the desired density, compaction as per technical specification clause 401
A) for grading I materials
                                                                                                                                                                                      1 x 148.00 x 0.60 x 0.15 = 13.32
                                                                                                                                                                                                                        Total  = 13.32
</t>
  </si>
  <si>
    <r>
      <rPr>
        <b/>
        <u val="single"/>
        <sz val="11"/>
        <rFont val="Calibri"/>
        <family val="2"/>
      </rPr>
      <t xml:space="preserve">PRICE SCHEDULE - 1 (West Side of Access  Road, No 1) </t>
    </r>
    <r>
      <rPr>
        <b/>
        <sz val="11"/>
        <rFont val="Calibri"/>
        <family val="2"/>
      </rPr>
      <t xml:space="preserv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</si>
  <si>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1"/>
        <rFont val="Calibri"/>
        <family val="2"/>
      </rPr>
      <t>PRICE SCHEDULE - 2 (West Side of Access  Road, No 2)</t>
    </r>
    <r>
      <rPr>
        <b/>
        <sz val="11"/>
        <rFont val="Calibri"/>
        <family val="2"/>
      </rPr>
      <t xml:space="preserv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</si>
  <si>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Clearing and grubbing road land.d of 1000m 
Clearing and grubbing road land including uprooting wild vegetation, grass, bushes,shurbs,saplings and trees of girth upto 300mm, removal of stumps of such trees cut earlier and disposal of unserviceable material to be used or auctioned, upto a led of 1000m including removal and disposal of top organic soil not exceeding 150mm in thickness as per technical specification clause 201
i By manual means
A) In area of non Throny jungle 
                                                                                                                                                                  2 x 45.00 x 1.00 = 90.00
                                                                                                                                                                  2 x 24.00 x 1.00 = 48.00
                                                                                                                                                                                                 = 138.00
                                                                                                                                                                                                 = 0.0138</t>
  </si>
  <si>
    <t xml:space="preserve">Clearing and grubbing road land.d of 1000m 
Clearing and grubbing road land including uprooting wild vegetation, grass, bushes,shurbs,saplings and trees of girth upto 300mm, removal of stumps of such trees cut earlier and disposal of unserviceable material to be used or auctioned, upto a led of 1000m including removal and disposal of top organic soil not exceeding 150mm in thickness as per technical specification clause 201
i By manual means
A) In area of non Throny jungle 
                                                                                                                                                                    2 x 150.00 x 1.00 = 300.00
In front of New Gate                                                                                                                     2 x 10.00   x 3.00 = 60.00
In front of Naam Ghar                                                                                                                  2 x 25.00  x 3.00 = 150.00
                                                                                                                                                                                                           = 510.00
                                                                                                                                                                                                           = 0.0510 </t>
  </si>
  <si>
    <t>Excavation in Ordinary Soil Excavation in Ordinary Soil
(i) Excavation in Cutting in Soil by manual means with lead upto 50 mExcavation for roadway in soil using manual means for carrying of cut earth to embankment site with a lift upto 1.5 m and lead upto 50 m as per Technical
Specification Clause 302.3 (Manual method should be adopted where machines
can not be deployed due to site condition)
200 mm thick
                                                                                                                                                                1 x 150.00 x 3.00 x 0.20 = 9.00</t>
  </si>
  <si>
    <t>Granular Sub Base with well graded material
A) By Mix in place method 
Construction of granular sub base by providing well graded material, spreading in uniform layers with motor grader on prepared surface, mixing by mix in place method with rotavator t OMC , and compacting with smooth wheel roller to achieve the desired density, compaction as per technical specification clause 401
A) for grading I materials
                                                                                                                                                          2 x 150.00 x 0.30 x 0.075 = 6.75
In front of New Gate                                                                                                                2 x 10.00   x 2.00 x 0.075 =3.00
In front of Naam Ghar                                                                                                              2 x 25.00  x 3.50 x 0.075 = 13.13
                                                                                                                                                                                                         = 22.88</t>
  </si>
  <si>
    <t>Water Bound Macadam Sub-base/base
1) WBM grading  1
Using stone screening type-A 13.2 mm for Gr. I
Providing, laying, spreading and compacting stone aggregates of specification including spreading in uniform thickness, hand packing, rolling with three wheel 80-100 kN static roller in stages to proper grade and chamber , applying nad brooming, stone screening/ binding materials to fillup the interstices of coarse aggregate, watering and compacting to the required density grading 1 as per technical specification clause 404
A) By manual means
                                                                                                                                                         1 x 150.00 x 3.00 x 0.075 = 33.75
In front of New Gate                                                                                                               1 x 10.00   x 9.00 x 0.075 = 6.75
In front of Naam Ghar                                                                                                             1 x 25.00  x 9.00 x 0.075 = 16.88
                                                                                                                                                                                                            = 57.38</t>
  </si>
  <si>
    <t>Providing and laying seal coatsealing the voids in a bituminous surface laid to the specified levels, grade and cross fall using type A, type B and type C as per technical specification clause 510
A manual means
Case I Type A
I Bitumen (S-90)
                                                                                                                                                                     1 x 150.00 x 3.00  =450.00
In front of New Gate                                                                                                                           1 x 10.00   x 9.00 = 90.00
In front of Naam Ghar                                                                                                                         1 x 25.00  x 9.00 = 225.00
                                                                                                                                                                                                         = 765.00</t>
  </si>
  <si>
    <r>
      <rPr>
        <b/>
        <u val="single"/>
        <sz val="11"/>
        <rFont val="Calibri"/>
        <family val="2"/>
      </rPr>
      <t>PRICE SCHEDULE - 3 (West Side of Access  Road, No 3)</t>
    </r>
    <r>
      <rPr>
        <b/>
        <sz val="11"/>
        <rFont val="Calibri"/>
        <family val="2"/>
      </rPr>
      <t xml:space="preserv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</si>
  <si>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Water Bound Macadam Sub-base/base
1) WBM grading  1
Using stone screening type-A 13.2 mm for Gr. I
Providing, laying, spreading and compacting stone aggregates of specification including spreading in uniform thickness, hand packing, rolling with three wheel 80-100 kN static roller in stages to proper grade and chamber , applying nad brooming, stone screening/ binding materials to fillup the interstices of coarse aggregate, watering and compacting to the required density grading 1 as per technical specification clause 404
A) By manual means
                                                                                                                                                                    3 x 10.00  x </t>
    </r>
    <r>
      <rPr>
        <u val="single"/>
        <sz val="10"/>
        <color indexed="8"/>
        <rFont val="Calibri"/>
        <family val="2"/>
      </rPr>
      <t>10.00 + 3.00</t>
    </r>
    <r>
      <rPr>
        <sz val="10"/>
        <color indexed="8"/>
        <rFont val="Calibri"/>
        <family val="2"/>
      </rPr>
      <t xml:space="preserve">  x 0.075 = 14.625
                                                                                                                                                                                                       2  
                                                                                                                                                                                  1 x 118.00 x 3.00 x 0.075  = 26.55
                                                                                                                                                                                                                                   = 41.18</t>
    </r>
  </si>
  <si>
    <t xml:space="preserve">Cost of Haulage excluding loading and unloading.
I) Surface road
Quarry distance = 40 - 5 km
                                 = 35 km
Total Qnty.          = GSB +WSB
                                = 13.32 + 41.18 
                                = 54.50
                          </t>
  </si>
  <si>
    <r>
      <t xml:space="preserve">Bituminous Macaddam
i) Providing and laying bituminous macadam with hot mix plant using crushed aggregates of grading as per table 500.4 premixed with bitumious binder, transported to site upto a lead od 1000 m laid over a previously prepared surface with paver finisher to te required grade, level and alignment and rolled to achieve the desired compaction as per Technical specification Clause 504.
                                                                                                                                                           3 x 10.00  x </t>
    </r>
    <r>
      <rPr>
        <u val="single"/>
        <sz val="10"/>
        <color indexed="8"/>
        <rFont val="Calibri"/>
        <family val="2"/>
      </rPr>
      <t>10.00 + 3.00</t>
    </r>
    <r>
      <rPr>
        <sz val="10"/>
        <color indexed="8"/>
        <rFont val="Calibri"/>
        <family val="2"/>
      </rPr>
      <t xml:space="preserve">  x 0.02 = 1.30
                                                                                                                                                                                                 2  
                                                                                                                                                                        1 x 118.00 x 3.00 x 0.02  = 7.08
                                                                                                                                                                                                                       = 8.38</t>
    </r>
  </si>
  <si>
    <r>
      <t xml:space="preserve">Providing and laying seal coatsealing the voids in a bituminous surface laid to the specified levels, grade and cross fall using type A, type B and type C as per technical specification clause 510
A Manual means 
Case I Type A
I Bitumen (S -90)
                                                                                                                                                            3 x 10.00  x </t>
    </r>
    <r>
      <rPr>
        <u val="single"/>
        <sz val="10"/>
        <color indexed="8"/>
        <rFont val="Calibri"/>
        <family val="2"/>
      </rPr>
      <t>10.00 + 3.00</t>
    </r>
    <r>
      <rPr>
        <sz val="10"/>
        <color indexed="8"/>
        <rFont val="Calibri"/>
        <family val="2"/>
      </rPr>
      <t xml:space="preserve">  = 195.00
                                                                                                                                                                                                 2  
                                                                                                                                                                          1 x 118.00 x 3.00   = 354.00
                                                                                                                                                                                                              = 549.00
</t>
    </r>
  </si>
  <si>
    <t>Clearing and grubbing road land.d of 1000m 
Clearing and grubbing road land including uprooting wild vegetation, grass, bushes,shurbs,saplings and trees of girth upto 300mm, removal of stumps of such trees cut earlier and disposal of unserviceable material to be used or auctioned, upto a led of 1000m including removal and disposal of top organic soil not exceeding 150mm in thickness as per technical specification clause 201
i By manual means
A) In area of non Throny jungle 
                                                                                                                                                                                      2 x 148.00 x 1.00 = 296.00
                                                                                                                                                                                                                       = 296.00
                                                                                                                                                                                                                       = 0.0296</t>
  </si>
  <si>
    <t>Clearing and grubbing road land.d of 1000m 
Clearing and grubbing road land including uprooting wild vegetation, grass, bushes,shurbs,saplings and trees of girth upto 300mm, removal of stumps of such trees cut earlier and disposal of unserviceable material to be used or auctioned, upto a led of 1000m including removal and disposal of top organic soil not exceeding 150mm in thickness as per technical specification clause 201
i By manual means
A) In area of non Throny jungle 
                                                                                                                                                            2 x 180.00 x 1.00 = 360.00
                                                                                                                                                                                             = 360.00
                                                                                                                                                                                               = 0.036</t>
  </si>
  <si>
    <t xml:space="preserve">Construction of sub grade and earthen shoulders
Construction of sub grade and earthen shoulders with approved material obtained from borrow pits with all lift and leads transporting to site, speading, grading to required slope and compacted to meet requirement of table 300.2 with lead upto 1000 m as pe technical specification clause 303.1
i) private land 
200 mm thick
                                                                                                                                                     1 x 180.00 x 0.60 x 0.15 = 16.20
                                                                                                                                                                                                            = 16.20
</t>
  </si>
  <si>
    <t>Excavation in Ordinary Soil Excavation in Ordinary Soil
(i) Excavation in Cutting in Soil by manual means with lead upto 50 mExcavation for roadway in soil using manual means for carrying of cut earth to embankment site with a lift upto 1.5 m and lead upto 50 m as per Technical
Specification Clause 302.3 (Manual method should be adopted where machines
can not be deployed due to site condition)
200 mm thick
                                                                                                                                                        1 x 150.00 x 0.60 x 0.20 = 18.00
                                                                                                                                                                                                                = 18.00</t>
  </si>
  <si>
    <t>Granular Sub Base with well graded material
A) By Mix in place method 
Construction of granular sub base by providing well graded material, spreading in uniform layers with motor grader on prepared surface, mixing by mix in place method with rotavator t OMC , and compacting with smooth wheel roller to achieve the desired density, compaction as per technical specification clause 401
A) for grading I materials
                                                                                                                                                   2 x 180.00 x 0.60 x 0.075 = 16.20
                                                                                                                                                                                                              = 16.20</t>
  </si>
  <si>
    <r>
      <t xml:space="preserve">Water Bound Macadam Sub-base/base
1) WBM grading  1
Using stone screening type-A 13.2 mm for Gr. I
Providing, laying, spreading and compacting stone aggregates of specification including spreading in uniform thickness, hand packing, rolling with three wheel 80-100 kN static roller in stages to proper grade and chamber , applying nad brooming, stone screening/ binding materials to fillup the interstices of coarse aggregate, watering and compacting to the required density grading 1 as per technical specification clause 404
A) By manual means
                                                                                                                           5 x 8.00  x </t>
    </r>
    <r>
      <rPr>
        <u val="single"/>
        <sz val="10"/>
        <color indexed="8"/>
        <rFont val="Calibri"/>
        <family val="2"/>
      </rPr>
      <t xml:space="preserve">7.00 + 3.00 </t>
    </r>
    <r>
      <rPr>
        <sz val="10"/>
        <color indexed="8"/>
        <rFont val="Calibri"/>
        <family val="2"/>
      </rPr>
      <t xml:space="preserve"> x 0.075 = 15.00
                                                                                                                                                               2  
                                                                                                                                     1 x 140.00 x 3.00 x 0.075   = 31.50
                                                                                                                                                                                                 = 46.50
</t>
    </r>
  </si>
  <si>
    <r>
      <t xml:space="preserve">Bituminous Macaddam
i) Providing and laying bituminous macadam with hot mix plant using crushed aggregates of grading as per table 500.4 premixed with bitumious binder, transported to site upto a lead od 1000 m laid over a previously prepared surface with paver finisher to te required grade, level and alignment and rolled to achieve the desired compaction as per Technical specification Clause 504.
                                                                                                                                        5 x 8.00  x </t>
    </r>
    <r>
      <rPr>
        <u val="single"/>
        <sz val="10"/>
        <color indexed="8"/>
        <rFont val="Calibri"/>
        <family val="2"/>
      </rPr>
      <t>7.00 + 3.00</t>
    </r>
    <r>
      <rPr>
        <sz val="10"/>
        <color indexed="8"/>
        <rFont val="Calibri"/>
        <family val="2"/>
      </rPr>
      <t xml:space="preserve">  x 0.02 = 0.80
                                                                                                                                                                        2  
                                                                                                                                                   1 x 140.00 x 3.00 x 0.02  = 8.40
                                                                                                                                                                                                           = 9.20</t>
    </r>
  </si>
  <si>
    <r>
      <t xml:space="preserve">Providing and laying seal coatsealing the voids in a bituminous surface laid to the specified levels, grade and cross fall using type A, type B and type C as per technical specification clause 510
A Manual means 
Case I Type A
I Bitumen (S -90)
                                                                                                                                               5 x 8.00  x </t>
    </r>
    <r>
      <rPr>
        <u val="single"/>
        <sz val="10"/>
        <color indexed="8"/>
        <rFont val="Calibri"/>
        <family val="2"/>
      </rPr>
      <t>7.00 + 3.00</t>
    </r>
    <r>
      <rPr>
        <sz val="10"/>
        <color indexed="8"/>
        <rFont val="Calibri"/>
        <family val="2"/>
      </rPr>
      <t xml:space="preserve">  = 200.00
                                                                                                                                                                                  2  
                                                                                                                                                        1 x 140.00 x 3.00  = 420.00
                                                                                                                                                                                                 = 620.00</t>
    </r>
  </si>
  <si>
    <r>
      <t xml:space="preserve">Water Bound Macadam Sub-base/base
1) WBM grading  1
Using stone screening type-A 13.2 mm for Gr. I
Providing, laying, spreading and compacting stone aggregates of specification including spreading in uniform thickness, hand packing, rolling with three wheel 80-100 kN static roller in stages to proper grade and chamber , applying nad brooming, stone screening/ binding materials to fillup the interstices of coarse aggregate, watering and compacting to the required density grading 1 as per technical specification clause 404
A) By manual means
                                                                                                                                                                                     1 x 94.00  x 3.00 x 0.10  = 28.20
                                                                                                                                                                            1 x 6.00 x </t>
    </r>
    <r>
      <rPr>
        <u val="single"/>
        <sz val="10"/>
        <color indexed="8"/>
        <rFont val="Calibri"/>
        <family val="2"/>
      </rPr>
      <t xml:space="preserve">6.50 + 3.00 </t>
    </r>
    <r>
      <rPr>
        <sz val="10"/>
        <color indexed="8"/>
        <rFont val="Calibri"/>
        <family val="2"/>
      </rPr>
      <t xml:space="preserve">x 0.10   = 2.85
                                                                                                                                                                                                         2
                                                                                                                                                                                                                           = 31.05
</t>
    </r>
  </si>
  <si>
    <r>
      <t xml:space="preserve">Providing and laying seal coatsealing the voids in a bituminous surface laid to the specified levels, grade and cross fall using type A, type B and type C as per technical specification clause 510
A Manual means
Case I Type A
 I Bitumen (S -90)
                                                                                                                                                                                     1 x 94.00  x 3.00  = 282.00
                                                                                                                                                                            1 x 6.00 x </t>
    </r>
    <r>
      <rPr>
        <u val="single"/>
        <sz val="10"/>
        <color indexed="8"/>
        <rFont val="Calibri"/>
        <family val="2"/>
      </rPr>
      <t>6.50 + 3.00</t>
    </r>
    <r>
      <rPr>
        <sz val="10"/>
        <color indexed="8"/>
        <rFont val="Calibri"/>
        <family val="2"/>
      </rPr>
      <t xml:space="preserve">   = 28.50
                                                                                                                                                                                                         2
                                                                                                                                                                                                                           = 310.50
</t>
    </r>
  </si>
  <si>
    <t>Clearing and grubbing road land.d of 1000m 
Clearing and grubbing road land including uprooting wild vegetation, grass, bushes,shurbs,saplings and trees of girth upto 300mm, removal of stumps of such trees cut earlier and disposal of unserviceable material to be used or auctioned, upto a led of 1000m including removal and disposal of top organic soil not exceeding 150mm in thickness as per technical specification clause 201
i By manual means
A) In area of non Throny jungle 
                                                                                                                                                                         2 x 100.00 x 1.00 = 200.00
                                                                                                                                                                                                                  = 200.00
                                                                                                                                                                                                                    = 0.02</t>
  </si>
  <si>
    <t xml:space="preserve">Construction of sub grade and earthen shoulders
Construction of sub grade and earthen shoulders with approved material obtained from borrow pits with all lift and leads transporting to site, speading, grading to required slope and compacted to meet requirement of table 300.2 with lead upto 1000 m as pe technical specification clause 303.1
i) private land 
200 mm thick
                                                                                                                                                                  1 x 100.00 x 0.60 x 0.20 = 12.00
                                                                                                                                                                                                                         = 12.00
</t>
  </si>
  <si>
    <t xml:space="preserve">Excavation in Ordinary Soil Excavation in Ordinary Soil
(i) Excavation in Cutting in Soil by manual means with lead upto 50 mExcavation for roadway in soil using manual means for carrying of cut earth to embankment site with a lift upto 1.5 m and lead upto 50 m as per Technical
Specification Clause 302.3 (Manual method should be adopted where machines
can not be deployed due to site condition)
200 mm thick
                                                                                                                                                                 1 x 100.00 x 0.60 x 0.20 = 12.00
                                                                                                                                                                                                                        = 12.00
</t>
  </si>
  <si>
    <t xml:space="preserve">Granular Sub Base with well graded material
A) By Mix in place method 
Construction of granular sub base by providing well graded material, spreading in uniform layers with motor grader on prepared surface, mixing by mix in place method with rotavator t OMC , and compacting with smooth wheel roller to achieve the desired density, compaction as per technical specification clause 401
A) for grading I materials
                                                                                                                                                           2 x 100.00 x 0.60 x 0.10 = 12.00
                                                                                                                                                                                                               = 12.00
</t>
  </si>
  <si>
    <t>Construction of sub grade and earthen shoulders
Construction of sub grade and earthen shoulders with approved material obtained from borrow pits with all lift and leads transporting to site, speading, grading to required slope and compacted to meet requirement of table 300.2 with lead upto 1000 m as pe technical specification clause 303.1
i) private land 
200 mm thick
                                                                                                                                                                                      1 x 52.00 x 0.60 x 0.20 = 6.24
                                                                                                                                                                                                                                    = 6.24</t>
  </si>
  <si>
    <t xml:space="preserve">Excavation in Ordinary Soil Excavation in Ordinary Soil
(i) Excavation in Cutting in Soil by manual means with lead upto 50 mExcavation for roadway in soil using manual means for carrying of cut earth to embankment site with a lift upto 1.5 m and lead upto 50 m as per Technical
Specification Clause 302.3 (Manual method should be adopted where machines
can not be deployed due to site condition)
200 mm thick
                                                                                                                                                                                      1 x 52.00 x 0.60 x 0.20 = 6.24
                                                                                                                                                                                                                                    = 6.24
</t>
  </si>
  <si>
    <t xml:space="preserve">Granular Sub Base with well graded material
A) By Mix in place method 
Construction of granular sub base by providing well graded material, spreading in uniform layers with motor grader on prepared surface, mixing by mix in place method with rotavator t OMC , and compacting with smooth wheel roller to achieve the desired density, compaction as per technical specification clause 401
A) for grading I materials
                                                                                                                                                                                      2 x 52.00 x 0.60 x 0.08 = 4.68
                                                                                                                                                                                                                                    = 4.68
</t>
  </si>
  <si>
    <r>
      <t xml:space="preserve">Water Bound Macadam Sub-base/base
1) WBM grading  1
Using stone screening type-A 13.2 mm for Gr. I
Providing, laying, spreading and compacting stone aggregates of specification including spreading in uniform thickness, hand packing, rolling with three wheel 80-100 kN static roller in stages to proper grade and chamber , applying nad brooming, stone screening/ binding materials to fillup the interstices of coarse aggregate, watering and compacting to the required density grading 1 as per technical specification clause 404
A) By manual means
                                                                                                                                                                       2 x 8.00  x </t>
    </r>
    <r>
      <rPr>
        <u val="single"/>
        <sz val="10"/>
        <color indexed="8"/>
        <rFont val="Calibri"/>
        <family val="2"/>
      </rPr>
      <t>10.00 + 3.00</t>
    </r>
    <r>
      <rPr>
        <sz val="10"/>
        <color indexed="8"/>
        <rFont val="Calibri"/>
        <family val="2"/>
      </rPr>
      <t xml:space="preserve">  x 0.1 = 5.20
                                                                                                                                                                                                     2  
                                                                                                                                                                                1 x 36.00 x 3.00 x 0.1  = 10.80
                                                                                                                                                                                                                           = 16.00
</t>
    </r>
  </si>
  <si>
    <r>
      <t xml:space="preserve">Bituminous Macaddam
i) Providing and laying bituminous macadam with hot mix plant using crushed aggregates of grading as per table 500.4 premixed with bitumious binder, transported to site upto a lead od 1000 m laid over a previously prepared surface with paver finisher to te required grade, level and alignment and rolled to achieve the desired compaction as per Technical specification Clause 504.
                                                                                                                                                                       2 x 8.00  x </t>
    </r>
    <r>
      <rPr>
        <u val="single"/>
        <sz val="10"/>
        <color indexed="8"/>
        <rFont val="Calibri"/>
        <family val="2"/>
      </rPr>
      <t>10.00 + 3.00</t>
    </r>
    <r>
      <rPr>
        <sz val="10"/>
        <color indexed="8"/>
        <rFont val="Calibri"/>
        <family val="2"/>
      </rPr>
      <t xml:space="preserve">  x 0.025 = 1.30
                                                                                                                                                                                                     2  
                                                                                                                                                                                1 x 36.00 x 3.00 x 0.025  = 2.70
                                                                                                                                                                                                                               = 4.00</t>
    </r>
  </si>
  <si>
    <r>
      <t xml:space="preserve">Providing and laying seal coatsealing the voids in a bituminous surface laid to the specified levels, grade and cross fall using type A, type B and type C as per technical specification clause 510
A Manual means 
Case I Type A
I Bitumen (S -90)
                                                                                                                                                                      2 x 8.00  x </t>
    </r>
    <r>
      <rPr>
        <u val="single"/>
        <sz val="10"/>
        <color indexed="8"/>
        <rFont val="Calibri"/>
        <family val="2"/>
      </rPr>
      <t xml:space="preserve">10.00 + 3.00 </t>
    </r>
    <r>
      <rPr>
        <sz val="10"/>
        <color indexed="8"/>
        <rFont val="Calibri"/>
        <family val="2"/>
      </rPr>
      <t xml:space="preserve"> = 104.00
                                                                                                                                                                                                     2  
                                                                                                                                                                                1 x 34.00 x 3.00  = 102.00
                                                                                                                                                                                                                  =206.00</t>
    </r>
  </si>
  <si>
    <t xml:space="preserve">Cost of Haulage excluding loading and unloading.
I) Surface road
Quarry distance = 40 - 5 km
                                 = 35 km
Total Qnty.          = GSB +WSB
                                = 4.68 + 16.00
                                =20.68
</t>
  </si>
  <si>
    <t>Clearing and grubbing road land.d of 1000m 
Clearing and grubbing road land including uprooting wild vegetation, grass, bushes,shurbs,saplings and trees of girth upto 300mm, removal of stumps of such trees cut earlier and disposal of unserviceable material to be used or auctioned, upto a led of 1000m including removal and disposal of top organic soil not exceeding 150mm in thickness as per technical specification clause 201
i By manual means
A) In area of non Throny jungle 
                                                                                                                                                                                2 x 52.00 x 1.00 = 104.00
                                                                                                                                                                                                               = 104.00
                                                                                                                                                                                                                = 0.0104</t>
  </si>
  <si>
    <t>Clearing and grubbing road land.d of 1000m 
Clearing and grubbing road land including uprooting wild vegetation, grass, bushes,shurbs,saplings and trees of girth upto 300mm, removal of stumps of such trees cut earlier and disposal of unserviceable material to be used or auctioned, upto a led of 1000m including removal and disposal of top organic soil not exceeding 150mm in thickness as per technical specification clause 201
i By manual means
A) In area of non Throny jungle 
                                                                                                                                                                                        2 x 91.00 x 1.00 = 182.00
                                                                                                                                                                                                                             =182.00
                                                                                                                                                                                                                             = 0.0182</t>
  </si>
  <si>
    <t>Construction of sub grade and earthen shoulders
Construction of sub grade and earthen shoulders with approved material obtained from borrow pits with all lift and leads transporting to site, speading, grading to required slope and compacted to meet requirement of table 300.2 with lead upto 1000 m as pe technical specification clause 303.1
i) private land 
200 mm thick
                                                                                                                                                                1 x 91.00 x 0.60 x 0.20 = 10.92
                                                                                                                                                                                                            = 10.92</t>
  </si>
  <si>
    <t xml:space="preserve">Excavation in Ordinary Soil Excavation in Ordinary Soil
(i) Excavation in Cutting in Soil by manual means with lead upto 50 mExcavation for roadway in soil using manual means for carrying of cut earth to embankment site with a lift upto 1.5 m and lead upto 50 m as per Technical
Specification Clause 302.3 (Manual method should be adopted where machines
can not be deployed due to site condition)
200 mm thick
                                                                                                                                                               1 x 91.00 x 0.60 x 0.20 = 10.92
                                                                                                                                                                                                            = 10.92
</t>
  </si>
  <si>
    <t xml:space="preserve">Cost of Haulage excluding loading and unloading.
I) Surface road
Quarry distance = 40 - 5 km
                                 = 35 km
Total Qnty.          = GSB +WSB
                                = 20.22 + 42.90
                                = 63.12
                       </t>
  </si>
  <si>
    <r>
      <t xml:space="preserve">Water Bound Macadam Sub-base/base
1) WBM grading  1
Using stone screening type-A 13.2 mm for Gr. I
Providing, laying, spreading and compacting stone aggregates of specification including spreading in uniform thickness, hand packing, rolling with three wheel 80-100 kN static roller in stages to proper grade and chamber , applying nad brooming, stone screening/ binding materials to fillup the interstices of coarse aggregate, watering and compacting to the required density grading 1 as per technical specification clause 404
A) By manual means
                                                                                                                                                                       1 x 10.00  x </t>
    </r>
    <r>
      <rPr>
        <u val="single"/>
        <sz val="10"/>
        <color indexed="8"/>
        <rFont val="Calibri"/>
        <family val="2"/>
      </rPr>
      <t>6.50 + 4.00</t>
    </r>
    <r>
      <rPr>
        <sz val="10"/>
        <color indexed="8"/>
        <rFont val="Calibri"/>
        <family val="2"/>
      </rPr>
      <t xml:space="preserve">  x 0.20 = 10.50
                                                                                                                                                                                                           2  
                                                                                                                                                                                1 x 81.00 x 4.00 x 0.10  = 32.40
                                                                                                                                                                                                                           = 42.90</t>
    </r>
  </si>
  <si>
    <r>
      <t>Prime Coat
i) Providing and applying Primer  coat with bitumenous emulsion  (SS 1)  on the prepared surface of granular base including cleaning of road surface and spraying primer at the rate of 0.70 -1.0 kg/sqm using mechanical means as per technical specification  clause 502
                                                                                                                                                                       1 x 10.00  x</t>
    </r>
    <r>
      <rPr>
        <u val="single"/>
        <sz val="10"/>
        <color indexed="8"/>
        <rFont val="Calibri"/>
        <family val="2"/>
      </rPr>
      <t xml:space="preserve"> 6.50 + 4.00</t>
    </r>
    <r>
      <rPr>
        <sz val="10"/>
        <color indexed="8"/>
        <rFont val="Calibri"/>
        <family val="2"/>
      </rPr>
      <t xml:space="preserve">  = 52.50
                                                                                                                                                                                                          2  
                                                                                                                                                                                1 x 81.00 x 4.00  = 324.00
                                                                                                                                                                                                                  = 376.50</t>
    </r>
  </si>
  <si>
    <r>
      <t xml:space="preserve">Bituminous Macaddam
i) Providing and laying bituminous macadam with hot mix plant using crushed aggregates of grading as per table 500.4 premixed with bitumious binder, transported to site upto a lead od 1000 m laid over a previously prepared surface with paver finisher to te required grade, level and alignment and rolled to achieve the desired compaction as per Technical specification Clause 504.
                                                                                                                                                                       1 x 10.00  x </t>
    </r>
    <r>
      <rPr>
        <u val="single"/>
        <sz val="10"/>
        <color indexed="8"/>
        <rFont val="Calibri"/>
        <family val="2"/>
      </rPr>
      <t>6.50 + 4.00</t>
    </r>
    <r>
      <rPr>
        <sz val="10"/>
        <color indexed="8"/>
        <rFont val="Calibri"/>
        <family val="2"/>
      </rPr>
      <t xml:space="preserve">  x 0.025 = 1.31
                                                                                                                                                                                                           2  
                                                                                                                                                                                1 x 81.00 x 4.00 x 0.025  = 8.10
                                                                                                                                                                                                                               = 9.41</t>
    </r>
  </si>
  <si>
    <r>
      <t xml:space="preserve">Providing and laying seal coatsealing the voids in a bituminous surface laid to the specified levels, grade and cross fall using type A, type B and type C as per technical specification clause 510
A Manual means 
Case I Type A
I Bitumen (S -90)
                                                                                                                                                                      1 x 10.00  x </t>
    </r>
    <r>
      <rPr>
        <u val="single"/>
        <sz val="10"/>
        <color indexed="8"/>
        <rFont val="Calibri"/>
        <family val="2"/>
      </rPr>
      <t>6.50 + 4.0</t>
    </r>
    <r>
      <rPr>
        <sz val="10"/>
        <color indexed="8"/>
        <rFont val="Calibri"/>
        <family val="2"/>
      </rPr>
      <t>0  = 52.50
                                                                                                                                                                                                         2  
                                                                                                                                                                                1 x 81.00 x 4.00  = 324.00
                                                                                                                                                                                                                  = 376.50</t>
    </r>
  </si>
  <si>
    <r>
      <t xml:space="preserve">Granular Sub Base with well graded material
A) By Mix in place method 
Construction of granular sub base by providing well graded material, spreading in uniform layers with motor grader on prepared surface, mixing by mix in place method with rotavator t OMC , and compacting with smooth wheel roller to achieve the desired density, compaction as per technical specification clause 401
A) for grading I materials
                                                                                                                                                                       1 x 10.00  x </t>
    </r>
    <r>
      <rPr>
        <u val="single"/>
        <sz val="10"/>
        <color indexed="8"/>
        <rFont val="Calibri"/>
        <family val="2"/>
      </rPr>
      <t>6.50 + 4.00</t>
    </r>
    <r>
      <rPr>
        <sz val="10"/>
        <color indexed="8"/>
        <rFont val="Calibri"/>
        <family val="2"/>
      </rPr>
      <t xml:space="preserve">  x 0.20 =10.50
                                                                                                                                                                                                             2  
                                                                                                                                                                                2 x 81.00 x 0.60x 0.10  = 9.72
                                                                                                                                                                                                                           = 20.22</t>
    </r>
  </si>
  <si>
    <r>
      <t>Bituminous Macaddam
i) Providing and laying bituminous macadam with hot mix plant using crushed aggregates of grading as per table 500.4 premixed with bitumious binder, transported to site upto a lead od 1000 m laid over a previously prepared surface with paver finisher to te required grade, level and alignment and rolled to achieve the desired compaction as per Technical specification Clause 504.
                                                                                                                                                                       1 x 94.00  x 3.00 x 0.025 = 7.05
                                                                                                                                                                 1 x 6.00 x</t>
    </r>
    <r>
      <rPr>
        <u val="single"/>
        <sz val="10"/>
        <color indexed="8"/>
        <rFont val="Calibri"/>
        <family val="2"/>
      </rPr>
      <t xml:space="preserve"> 6.50  + 3.00</t>
    </r>
    <r>
      <rPr>
        <sz val="10"/>
        <color indexed="8"/>
        <rFont val="Calibri"/>
        <family val="2"/>
      </rPr>
      <t xml:space="preserve"> x 0.025  = 2.85
                                                                                                                                                                                                 2
                                                                                                                                                                                                                           = 9.90</t>
    </r>
  </si>
  <si>
    <t xml:space="preserve">Cost of Haulage excluding loading and unloading.
I) Surface road
Quarry distance = 40 - 5 km
                                 = 35 km
Total Qnty.          = GSB +WSB
                                = 12.00 + 31.05 
                                = 43.05
                          </t>
  </si>
  <si>
    <t xml:space="preserve">Cost of Haulage excluding loading and unloading.
I) Surface road
Quarry distance = 40 - 5 km
                                 = 35 km
Total Qnty.          = GSB +WSB
                                = 16.20 + 46.50 
                                = 62.70
                        </t>
  </si>
  <si>
    <t xml:space="preserve">Cost of Haulage excluding loading and unloading.
I) Surface road
Quarry distance = 40 - 5 km
                                 = 35 km
Total Qnty.          = GSB +WSB
                                = 22.88 + 57.38 
                                = 80.26
                           </t>
  </si>
  <si>
    <t>Construction of sub grade and earthen shoulders
Construction of sub grade and earthen shoulders with approved material obtained from borrow pits with all lift and leads transporting to site, speading, grading to required slope and compacted to meet requirement of table 300.2 with lead upto 1000 m as pe technical specification clause 303.1
i) private land 
200 mm thick 
                                                                                                                                                                    1 x 150.00 x 3.00 x 0.20 = 9.00
In front of New Gate                                                                                                                       2 x 10.00   x 3.00 x 0.20 = 8.00
In front of Naam Ghar                                                                                                                    2 x 25.00  x 3.00 x 0.20 = 35.00
                                                                                                                                                                                                                        = 52.00</t>
  </si>
  <si>
    <r>
      <t xml:space="preserve">Construction of sub grade and earthen shoulders
Construction of sub grade and earthen shoulders with approved material obtained from borrow pits with all lift and leads transporting to site, speading, grading to required slope and compacted to meet requirement of table 300.2 with lead upto 1000 m as pe technical specification clause 303.1
i) private land                                                                                                                                                                                                                                         200mm thick
                                                                                                                                                           2 x </t>
    </r>
    <r>
      <rPr>
        <u val="single"/>
        <sz val="10"/>
        <color indexed="8"/>
        <rFont val="Calibri"/>
        <family val="2"/>
      </rPr>
      <t>25.00 + 0.60</t>
    </r>
    <r>
      <rPr>
        <sz val="10"/>
        <color indexed="8"/>
        <rFont val="Calibri"/>
        <family val="2"/>
      </rPr>
      <t xml:space="preserve"> x 0.20 = 6.00
                                                                                                                                                           2 x 14.00 x 3.60 x 0.20  = 20.16
                                                                                                                                                           2 x 10.00 + 0.60 x 7.50 = 6.00
                                                                                                                                                                              2  
                                                                                                                                                                                                              = 71.16
</t>
    </r>
  </si>
  <si>
    <t xml:space="preserve">Cost of Haulage excluding loading and unloading.              
(i) Surface road.
Quarry distance = 40 - 5 km
                                 = 35 km
Total Qnty.          = GSB +WSB
                                = 42.21 + 66.43 
                                = 108.64
                                                                                                                                         </t>
  </si>
  <si>
    <r>
      <t xml:space="preserve">Granular Sub Base with well graded material
A) By Mix in place method 
Construction of granular sub base by providing well graded material, spreading in uniform layers with motor grader on prepared surface, mixing by mix in place method with rotavator t OMC , and compacting with smooth wheel roller to achieve the desired density, compaction as per technical specification clause 401
A) for grading I materials
                                                                                           1 x  12.00  x </t>
    </r>
    <r>
      <rPr>
        <u val="single"/>
        <sz val="10"/>
        <color indexed="8"/>
        <rFont val="Calibri"/>
        <family val="2"/>
      </rPr>
      <t>12.00 + 4.00</t>
    </r>
    <r>
      <rPr>
        <sz val="10"/>
        <color indexed="8"/>
        <rFont val="Calibri"/>
        <family val="2"/>
      </rPr>
      <t xml:space="preserve"> x 0.20 = 19.20
                                                                                                                          2
                                                                                                       2  x 23.00 x 0.60 x 0.10 = 2.76
                                                                                                       2  x 14.00 x 2.50 x 0.10 = 7.00
                                                                                                       1  x 10.00 x 7.50 x 0.10 = 7.50
                                                                                          1 x   10.00    x </t>
    </r>
    <r>
      <rPr>
        <u val="single"/>
        <sz val="10"/>
        <color indexed="8"/>
        <rFont val="Calibri"/>
        <family val="2"/>
      </rPr>
      <t xml:space="preserve">7.50 + 4.00 </t>
    </r>
    <r>
      <rPr>
        <sz val="10"/>
        <color indexed="8"/>
        <rFont val="Calibri"/>
        <family val="2"/>
      </rPr>
      <t xml:space="preserve">x 0.10 = 5.75
                                                                                                                                 2
                                                                                                                                                                                         =   42.21
</t>
    </r>
  </si>
  <si>
    <r>
      <t xml:space="preserve">Water Bound Macadam Sub-base/base
1) WBM grading  1
Using stone screening type-A 13.2 mm for Gr. I
Providing, laying, spreading and compacting stone aggregates of specification including spreading in uniform thickness, hand packing, rolling with three wheel 80-100 kN static roller in stages to proper grade and chamber , applying nad brooming, stone screening/ binding materials to fillup the interstices of coarse aggregate, watering and compacting to the required density grading 1 as per technical specification clause 404
A) By manual means
                                                                                             1 x 12.00  x </t>
    </r>
    <r>
      <rPr>
        <u val="single"/>
        <sz val="10"/>
        <color indexed="8"/>
        <rFont val="Calibri"/>
        <family val="2"/>
      </rPr>
      <t xml:space="preserve">12.00 + 4.00 </t>
    </r>
    <r>
      <rPr>
        <sz val="10"/>
        <color indexed="8"/>
        <rFont val="Calibri"/>
        <family val="2"/>
      </rPr>
      <t xml:space="preserve">x 0.10 = 9.60
                                                                                                                          2
                                                                                                       2    x 23.00 x 4.00 x 0.10 = 9.20
                                                                                                       2    x 14.00 x 7.50 x 0.15 = 31.50
                                                                                                      1    x 10.00 x 7.50 x 0.10 = 7.50
                                                                                             1 x 10.00    x  </t>
    </r>
    <r>
      <rPr>
        <u val="single"/>
        <sz val="10"/>
        <color indexed="8"/>
        <rFont val="Calibri"/>
        <family val="2"/>
      </rPr>
      <t xml:space="preserve">7.50 + 4.00 </t>
    </r>
    <r>
      <rPr>
        <sz val="10"/>
        <color indexed="8"/>
        <rFont val="Calibri"/>
        <family val="2"/>
      </rPr>
      <t>x 0.15 =  8.63
                                                                                                                                       2
                                                                                                                                                                                         = 66.43</t>
    </r>
  </si>
  <si>
    <r>
      <t xml:space="preserve">Prime coat
i) Providing and applying Primer  coat with bitumenous emulsion  (SS 1)  on the prepared surface of granular base including cleaning of road surface and spraying primer at the rate of 0.70 -1.0 kg/sqm using mechanical means as per technical specification  clause 502
                                                                                          1 x     12.00  x </t>
    </r>
    <r>
      <rPr>
        <u val="single"/>
        <sz val="10"/>
        <color indexed="8"/>
        <rFont val="Calibri"/>
        <family val="2"/>
      </rPr>
      <t>12.00 + 4.0</t>
    </r>
    <r>
      <rPr>
        <sz val="10"/>
        <color indexed="8"/>
        <rFont val="Calibri"/>
        <family val="2"/>
      </rPr>
      <t xml:space="preserve">0  = 96.00
                                                                                                                                 2
                                                                                                 1     x 23.00 x 4.00 = 92.00
                                                                                                 1     x 10.00 x 7.50  = 75.00
                                                                                          1 x  10.00    x </t>
    </r>
    <r>
      <rPr>
        <u val="single"/>
        <sz val="10"/>
        <color indexed="8"/>
        <rFont val="Calibri"/>
        <family val="2"/>
      </rPr>
      <t xml:space="preserve">7.50 + 4.00 </t>
    </r>
    <r>
      <rPr>
        <sz val="10"/>
        <color indexed="8"/>
        <rFont val="Calibri"/>
        <family val="2"/>
      </rPr>
      <t xml:space="preserve"> = 28.75
                                                                                                                                 2
                                                                                                  1 x 14.00 x 7.50 = 105.00
                                                                                                                                                                                        = 396.75</t>
    </r>
  </si>
  <si>
    <r>
      <t>Providing and laying seal coatsealing the voids in a bituminous surface laid to the specified levels, grade and cross fall using type A, type B and type C as per technical specification clause 510
A Manual means
Case I Type A
I Bitumen (S-90)
                                                                                       1  x 12.00  x</t>
    </r>
    <r>
      <rPr>
        <u val="single"/>
        <sz val="10"/>
        <color indexed="8"/>
        <rFont val="Calibri"/>
        <family val="2"/>
      </rPr>
      <t xml:space="preserve"> 12.00 + 4.00</t>
    </r>
    <r>
      <rPr>
        <sz val="10"/>
        <color indexed="8"/>
        <rFont val="Calibri"/>
        <family val="2"/>
      </rPr>
      <t xml:space="preserve">   = 96.00
                                                                                                                          2
                                                                                             1.00     x 23.00 x 4.00   = 92.00
                                                                                             1.00     x 10.00 x 7.50   = 75.00
                                                                                    1  x 10.00    x </t>
    </r>
    <r>
      <rPr>
        <u val="single"/>
        <sz val="10"/>
        <color indexed="8"/>
        <rFont val="Calibri"/>
        <family val="2"/>
      </rPr>
      <t xml:space="preserve">7.50 + 4.00 </t>
    </r>
    <r>
      <rPr>
        <sz val="10"/>
        <color indexed="8"/>
        <rFont val="Calibri"/>
        <family val="2"/>
      </rPr>
      <t xml:space="preserve">    = 28.75
                                                                                                                       2
                                                                                              1.00     x 14.00 x 7.50  = 105.00
                                                                                                                                                                                                = 396.75
</t>
    </r>
  </si>
  <si>
    <t>Total quoted rate without taxes in Figures</t>
  </si>
  <si>
    <r>
      <rPr>
        <b/>
        <u val="single"/>
        <sz val="11"/>
        <rFont val="Calibri"/>
        <family val="2"/>
      </rPr>
      <t>PRICE SCHEDULE - 6 (West Side of Access  Road, No 6)</t>
    </r>
    <r>
      <rPr>
        <b/>
        <sz val="11"/>
        <rFont val="Calibri"/>
        <family val="2"/>
      </rPr>
      <t xml:space="preserv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</si>
  <si>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1"/>
        <rFont val="Calibri"/>
        <family val="2"/>
      </rPr>
      <t>PRICE SCHEDULE - 5 (West Side of Access  Road, No 5)</t>
    </r>
    <r>
      <rPr>
        <b/>
        <sz val="11"/>
        <rFont val="Calibri"/>
        <family val="2"/>
      </rPr>
      <t xml:space="preserv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</si>
  <si>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1"/>
        <rFont val="Calibri"/>
        <family val="2"/>
      </rPr>
      <t>PRICE SCHEDULE - 4 (West Side of Access  Road, No 4)</t>
    </r>
    <r>
      <rPr>
        <b/>
        <sz val="11"/>
        <rFont val="Calibri"/>
        <family val="2"/>
      </rPr>
      <t xml:space="preserv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</si>
  <si>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1"/>
        <rFont val="Calibri"/>
        <family val="2"/>
      </rPr>
      <t>PRICE SCHEDULE - 7 (West Side of Access  Road, No 7)</t>
    </r>
    <r>
      <rPr>
        <b/>
        <sz val="11"/>
        <rFont val="Calibri"/>
        <family val="2"/>
      </rPr>
      <t xml:space="preserve">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</si>
  <si>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Scarifying existing Bituminous surface to a depth of 150mm by mechanical means
Scarifying existing Bituminous surface to a depth of 150mm and disposal of scarified material with a lift upto 3 m and lead upto 1000m as per technical specification clause 301.4
                                                                                                                                                                            1 x 10.00  x </t>
    </r>
    <r>
      <rPr>
        <u val="single"/>
        <sz val="10"/>
        <color indexed="8"/>
        <rFont val="Calibri"/>
        <family val="2"/>
      </rPr>
      <t>6.50 + 4.00</t>
    </r>
    <r>
      <rPr>
        <sz val="10"/>
        <color indexed="8"/>
        <rFont val="Calibri"/>
        <family val="2"/>
      </rPr>
      <t xml:space="preserve"> = 52.50
                                                                                                                                                                                                               2  
                                                                                                                                                                                       1 x 81.00 x 4.00   =324.00
                                                                                                                                                                                                                           = 376.50</t>
    </r>
  </si>
  <si>
    <r>
      <t xml:space="preserve">Tack Coat 
i) Providing and applying tack coat with bituminous emulsion  (RS 1) using emulsion distributor at the rate of 0.20 to 0.25 kg pwe sqm on the prepared bituminous surface with hydroulic broom as per technical specification  clause 503
                                                                                                                                                                  2  x 10.00  x </t>
    </r>
    <r>
      <rPr>
        <u val="single"/>
        <sz val="10"/>
        <color indexed="8"/>
        <rFont val="Calibri"/>
        <family val="2"/>
      </rPr>
      <t>6.50 + 4.00</t>
    </r>
    <r>
      <rPr>
        <sz val="10"/>
        <color indexed="8"/>
        <rFont val="Calibri"/>
        <family val="2"/>
      </rPr>
      <t xml:space="preserve">  = 105.00
                                                                                                                                                                                                        2  
                                                                                                                                                                                2 x 81.00 x 4.00  = 648.00
                                                                                                                                                                                                                  = 753.00</t>
    </r>
  </si>
  <si>
    <t>Name of Work: Construction of Bituminous Road  after Scarifying existing Bituminous (Road) surface from AGM office Intersection point to AEGCL field intersection Road point.
(West Side of Access  Road, No 6)</t>
  </si>
  <si>
    <r>
      <t xml:space="preserve">Scarifying existing Bituminous surface to a depth of 150mm by mechanical means
Scarifying existing Bituminous surface to a depth of 150mm and disposal of scarified material with a lift upto 3 m and lead upto 1000m as per technical specification clause 301.4
                                                                                                                                                                            2 x 8.00  x </t>
    </r>
    <r>
      <rPr>
        <u val="single"/>
        <sz val="10"/>
        <color indexed="8"/>
        <rFont val="Calibri"/>
        <family val="2"/>
      </rPr>
      <t>6.00 + 3.00</t>
    </r>
    <r>
      <rPr>
        <sz val="10"/>
        <color indexed="8"/>
        <rFont val="Calibri"/>
        <family val="2"/>
      </rPr>
      <t xml:space="preserve"> = 72.00
                                                                                                                                                                                                               2  
                                                                                                                                                                                       1 x 36.00 x 3.00   =108.00
                                                                                                                                                                                                                           = 180.00</t>
    </r>
  </si>
  <si>
    <r>
      <t xml:space="preserve">Prime Coat
i) Providing and applying Primer  coat with bituminous emulsion  (SS 1)  on the prepared surface of granular base including cleaning of road surface and spraying primer at the rate of 0.70 -1.0 kg/sqm using mechanical means as per technical specification  clause 502
                                                                                                                                                                       2 x 8.00  x </t>
    </r>
    <r>
      <rPr>
        <u val="single"/>
        <sz val="10"/>
        <color indexed="8"/>
        <rFont val="Calibri"/>
        <family val="2"/>
      </rPr>
      <t>10.00 + 3.00</t>
    </r>
    <r>
      <rPr>
        <sz val="10"/>
        <color indexed="8"/>
        <rFont val="Calibri"/>
        <family val="2"/>
      </rPr>
      <t xml:space="preserve">  = 104.00
                                                                                                                                                                                                     2  
                                                                                                                                                                                1 x 36.00 x 3.00  = 108.00
                                                                                                                                                                                                                  = 212.00</t>
    </r>
  </si>
  <si>
    <r>
      <t xml:space="preserve">Tack Coat 
i) Providing and applying tack coat with bituminous emulsion  (RS 1) using emulsion distributor at the rate of 0.20 to 0.25 kg pwe sqm on the prepared bituminous surface with hydroulic broom as per technical specification  clause 503
                                                                                                                                                                  2 x 2 x 8.00  x </t>
    </r>
    <r>
      <rPr>
        <u val="single"/>
        <sz val="10"/>
        <color indexed="8"/>
        <rFont val="Calibri"/>
        <family val="2"/>
      </rPr>
      <t xml:space="preserve">10.00 + 3.00 </t>
    </r>
    <r>
      <rPr>
        <sz val="10"/>
        <color indexed="8"/>
        <rFont val="Calibri"/>
        <family val="2"/>
      </rPr>
      <t xml:space="preserve"> = 208.00
                                                                                                                                                                                                     2  
                                                                                                                                                                                2 x 36.00 x 3.00  =216.00
                                                                                                                                                                                                                  = 424.00</t>
    </r>
  </si>
  <si>
    <t>Name of Work: Construction of Bituminous Road  after Scarifying existing Bituminous (Road) surface from  AEGCL field intersection Road point(Front side of Guest house) to Main Access Road.                                                                         (West Side of Access  Road, No 7)</t>
  </si>
  <si>
    <t>Name of Work: Construction of Bituminous Road after Scarifying existing Bituminous (Road) surface from Naam Ghar Intersection point to AEGCL field intersection road point. 
(West Side of Access  Road, No 5)</t>
  </si>
  <si>
    <r>
      <t xml:space="preserve">Scarifying existing Bituminous surface to a depth of 150mm by mechanical means
Scarifying existing Bituminous surface to a depth of 150mm and disposal of scarified material with a lift upto 3 m and lead upto 1000m as per technical specification clause 301.4
                                                                                                                                                                          1 x 94.00  x 3.00  = 282.00
                                                                                                                                                                  1 x 6.00 x </t>
    </r>
    <r>
      <rPr>
        <u val="single"/>
        <sz val="10"/>
        <color indexed="8"/>
        <rFont val="Calibri"/>
        <family val="2"/>
      </rPr>
      <t>6.50 + 3.00</t>
    </r>
    <r>
      <rPr>
        <sz val="10"/>
        <color indexed="8"/>
        <rFont val="Calibri"/>
        <family val="2"/>
      </rPr>
      <t xml:space="preserve">   = 28.50
                                                                                                                                                                                                    2
                                                                                                                                                                                                                    = 310.50
</t>
    </r>
  </si>
  <si>
    <r>
      <t xml:space="preserve">Tack Coat 
i) Providing and applying tack coat with bituminous emulsion  (RS 1) using emulsion distributor at the rate of 0.20 to 0.25 kg pwe sqm on the prepared bituminous surface with hydraulic broom as per technical specification  clause 503
                                                                                                                                                                                     2 x 94.00  x 3.00  = 564.00
                                                                                                                                                                            2 x 6.00 x </t>
    </r>
    <r>
      <rPr>
        <u val="single"/>
        <sz val="10"/>
        <color indexed="8"/>
        <rFont val="Calibri"/>
        <family val="2"/>
      </rPr>
      <t>6.50 + 3.00</t>
    </r>
    <r>
      <rPr>
        <sz val="10"/>
        <color indexed="8"/>
        <rFont val="Calibri"/>
        <family val="2"/>
      </rPr>
      <t xml:space="preserve">   = 57.00      
                                                                                                                                                                                                         2
                                                                                                                                                                                                                           = 621.00
</t>
    </r>
  </si>
  <si>
    <r>
      <t xml:space="preserve">Prime Coat
i) Providing and applying Primer  coat with bituminous emulsion  (SS 1)  on the prepared surface of granular base including cleaning of road surface and spraying primer at the rate of 0.70 -1.0 kg/sqm using mechanical means as per technical specification  clause 502
                                                                                                                                                                                     1 x 94.00  x 3.00  = 282.00
                                                                                                                                                                            1 x 6.00 x </t>
    </r>
    <r>
      <rPr>
        <u val="single"/>
        <sz val="10"/>
        <color indexed="8"/>
        <rFont val="Calibri"/>
        <family val="2"/>
      </rPr>
      <t xml:space="preserve">6.50 + 3.00 </t>
    </r>
    <r>
      <rPr>
        <sz val="10"/>
        <color indexed="8"/>
        <rFont val="Calibri"/>
        <family val="2"/>
      </rPr>
      <t xml:space="preserve">  = 28.50
                                                                                                                                                                                                         2
                                                                                                                                                                                                                           = 310.50
</t>
    </r>
  </si>
  <si>
    <r>
      <t xml:space="preserve">Scarifying existing Bituminous surface to a depth of 150mm by mechanical means
Scarifying existing Bituminous surface to a depth of 150mm and disposal of scarified material with a lift upto 3 m and lead upto 1000m as per technical specification clause 301.4
                                                                                                                                                    5 x 8.00  x </t>
    </r>
    <r>
      <rPr>
        <u val="single"/>
        <sz val="10"/>
        <color indexed="8"/>
        <rFont val="Calibri"/>
        <family val="2"/>
      </rPr>
      <t>10.00 + 3.00</t>
    </r>
    <r>
      <rPr>
        <sz val="10"/>
        <color indexed="8"/>
        <rFont val="Calibri"/>
        <family val="2"/>
      </rPr>
      <t xml:space="preserve"> = 260.00
                                                                                                                                                                                          2  
                                                                                                                                                           1 x 140.00 x 3.00   = 420.00
                                                                                                                                                                                        = 680.00
</t>
    </r>
  </si>
  <si>
    <r>
      <t xml:space="preserve">Tack Coat 
i) Providing and applying tack coat with bituminous emulsion  (RS 1) using emulsion distributor at the rate of 0.20 to 0.25 kg pwe sqm on the prepared bituminous surface with hydraulic broom as per technical specification  clause 503
                                                                                                                               2 x 5 x 8.00  x </t>
    </r>
    <r>
      <rPr>
        <u val="single"/>
        <sz val="10"/>
        <color indexed="8"/>
        <rFont val="Calibri"/>
        <family val="2"/>
      </rPr>
      <t xml:space="preserve">7.00 + 3.00 </t>
    </r>
    <r>
      <rPr>
        <sz val="10"/>
        <color indexed="8"/>
        <rFont val="Calibri"/>
        <family val="2"/>
      </rPr>
      <t xml:space="preserve"> = 400.00
                                                                                                                                                                       2  
                                                                                                                                                 2 x 140.00 x 3.00  = 840.00
                                                                                                                                                                                         = 1240.00</t>
    </r>
  </si>
  <si>
    <r>
      <t>Prime Coat
i) Providing and applying Primer  coat with bituminous emulsion  (SS 1)  on the prepared surface of granular base including cleaning of road surface and spraying primer at the rate of 0.70 -1.0 kg/sqm using mechanical means as per technical specification  clause 502
                                                                                                                          5 x 8.00  x</t>
    </r>
    <r>
      <rPr>
        <u val="single"/>
        <sz val="10"/>
        <color indexed="8"/>
        <rFont val="Calibri"/>
        <family val="2"/>
      </rPr>
      <t xml:space="preserve"> 7.00 + 3.00 </t>
    </r>
    <r>
      <rPr>
        <sz val="10"/>
        <color indexed="8"/>
        <rFont val="Calibri"/>
        <family val="2"/>
      </rPr>
      <t xml:space="preserve"> = 200.00
                                                                                                                                                              2  
                                                                                                                                    1 x 140.00 x 3.00  = 420.00
                                                                                                                                                                              = 620.00</t>
    </r>
  </si>
  <si>
    <t>Name of Work: Construction of Bituminous Road after Scarifying existing Bituminous (Road) surface from Naam Ghar Intersection point towards School point.
(West Side of Access  Road, No 4)</t>
  </si>
  <si>
    <t>Name of Work: Construction of Bituminous Road  after Scarifying existing Bituminous (Road) surface from Naam Ghar Intersection point to west side colony area (Shiv mandir).                                                                                                     (West Side of Access  Road, No 3)</t>
  </si>
  <si>
    <r>
      <t xml:space="preserve">Scarifying existing Bituminous surface to a depth of 150mm by mechanical means
Scarifying existing Bituminous surface to a depth of 150mm and disposal of scarified material with a lift upto 3 m and lead upto 1000m as per technical specification clause 301.4
                                                                                                                                                                            3 x 10.00  x </t>
    </r>
    <r>
      <rPr>
        <u val="single"/>
        <sz val="10"/>
        <color indexed="8"/>
        <rFont val="Calibri"/>
        <family val="2"/>
      </rPr>
      <t>10.00 + 3.00</t>
    </r>
    <r>
      <rPr>
        <sz val="10"/>
        <color indexed="8"/>
        <rFont val="Calibri"/>
        <family val="2"/>
      </rPr>
      <t xml:space="preserve"> = 195.00
                                                                                                                                                                                                               2  
                                                                                                                                                                                       1 x 118.00 x 3.00   = 354.00
                                                                                                                                                                                                                           = 549.00
</t>
    </r>
  </si>
  <si>
    <r>
      <t xml:space="preserve">Prime Coat
i) Providing and applying Primer  coat with bituminous emulsion  (SS 1)  on the prepared surface of granular base including cleaning of road surface and spraying primer at the rate of 0.70 -1.0 kg/sqm using mechanical means as per technical specification  clause 502
                                                                                                                                                                    3 x 10.00  x </t>
    </r>
    <r>
      <rPr>
        <u val="single"/>
        <sz val="10"/>
        <color indexed="8"/>
        <rFont val="Calibri"/>
        <family val="2"/>
      </rPr>
      <t>10.00 + 3.00</t>
    </r>
    <r>
      <rPr>
        <sz val="10"/>
        <color indexed="8"/>
        <rFont val="Calibri"/>
        <family val="2"/>
      </rPr>
      <t xml:space="preserve">   = 195.00
                                                                                                                                                                                                       2  
                                                                                                                                                                                   1 x 118.00 x 3.00  = 354.00
                                                                                                                                                                                                                     = 549.00</t>
    </r>
  </si>
  <si>
    <r>
      <t xml:space="preserve">Tack Coat 
i) Providing and applying tack coat with bituminous emulsion  (RS 1) using emulsion distributor at the rate of 0.20 to 0.25 kg pwe sqm on the prepared bituminous surface with hydraulic broom as per technical specification  clause 503
                                                                                                                                                          2 x 3 x 10.00  x </t>
    </r>
    <r>
      <rPr>
        <u val="single"/>
        <sz val="10"/>
        <color indexed="8"/>
        <rFont val="Calibri"/>
        <family val="2"/>
      </rPr>
      <t xml:space="preserve">10.00 + 3.00 </t>
    </r>
    <r>
      <rPr>
        <sz val="10"/>
        <color indexed="8"/>
        <rFont val="Calibri"/>
        <family val="2"/>
      </rPr>
      <t xml:space="preserve">  = 390.00
                                                                                                                                                                                                       2  
                                                                                                                                                                                   2 x 118.00 x 3.00  = 708.00
                                                                                                                                                                                                                     = 1098.00</t>
    </r>
  </si>
  <si>
    <t xml:space="preserve">Scarifying existing Bituminous surface to a depth of 150mm by mechanical means
Scarifying existing Bituminous surface to a depth of 150mm and disposal of scarified material with a lift upto 3 m and lead upto 1000m as per technical specification clause 301.4
                                                                                                                                                                       1 x 150.00 x 3.00 = 450.00
In front of New Gate                                                                                                                            1 x 10.00   x 3.00 = 30.00
In front of Naam Ghar                                                                                                                          1 x 25.00  x 3.00 = 75.00
                                                                                                                                                                                                          = 555.00
                                                                                                                                                                                                                                    </t>
  </si>
  <si>
    <t>Prime Coat
i) Providing and applying Primer  coat with bituminous emulsion  (SS 1)  on the prepared surface of granular base including cleaning of road surface and spraying primer at the rate of 0.70 -1.0 kg/sqm using mechanical means as per technical specification  clause 502
                                                                                                                                                                    1 x 150.00 x 3.00  = 450.00
In front of New Gate                                                                                                                          1 x 10.00   x 9.00 = 90.00
In front of Naam Ghar                                                                                                                       1 x 25.00  x 9.00 = 225.00
                                                                                                                                                                                                        = 765.00</t>
  </si>
  <si>
    <t>Tack Coat
i) Providing and applying tack coat with bituminous emulsion  (RS 1) using emulsion distributor at the rate of 0.20 to 0.25 kg pwe sqm on the prepared bituminous surface with hydraulic broom as per technical specification  clause 503
 Two coats                                                                                                                                                   2 x 150.00 x 3.00  =900.00
In front of New Gate                                                                                                                              2 x 10.00   x 9.00 = 180.00
In front of Naam Ghar                                                                                                                            2 x 25.00  x 9.00 = 450.00
                                                                                                                                                                                                          = 1530.00</t>
  </si>
  <si>
    <t>Bituminous Macaddam
i) Providing and laying bituminous macadam with hot mix plant using crushed aggregates of grading as per table 500.4 premixed with bituminous binder, transported to site upto a lead od 1000 m laid over a previously prepared surface with paver finisher to te required grade, level and alignment and rolled to achieve the desired compaction as per Technical specification Clause 504.
                                                                                                                                                                       1 x 150.00 x 3.00 x 0.02 = 9.00
In front of New Gate                                                                                                                             1 x 10.00   x 9.00 x 0.02 = 1.80
In front of Naam Ghar                                                                                                                           1 x 25.00  x 9.00 x 0.02 = 4.50
                                                                                                                                                                                                                = 15.30</t>
  </si>
  <si>
    <t>Name of Work: Construction of Bituminous Road  after Scarifying existing Bituminous (Road) surface from AGM office intersection roads point upto Naam Ghar Intersection Point.                                                                                               (West Side of Access  Road, No 2)</t>
  </si>
  <si>
    <t xml:space="preserve">Name of Work: Construction of Bituminous Road after Scarifying existing Bituminous (Road) surface from Main access road towards AGM office up to intersection road point. 
(West Side of Access  Road, No 1) </t>
  </si>
  <si>
    <r>
      <t xml:space="preserve">Scarifying existing Bituminous surface to a depth of 150mm by mechanical means
Scarifying existing Bituminous surface to a depth of 150mm and disposal of scarified material with a lift upto 3 m and lead upto 1000m as per technical specification clause 301.4
                                                                                                                                                              1 x 12.00  x </t>
    </r>
    <r>
      <rPr>
        <u val="single"/>
        <sz val="10"/>
        <color indexed="8"/>
        <rFont val="Calibri"/>
        <family val="2"/>
      </rPr>
      <t>10.00 + 3.00</t>
    </r>
    <r>
      <rPr>
        <sz val="10"/>
        <color indexed="8"/>
        <rFont val="Calibri"/>
        <family val="2"/>
      </rPr>
      <t xml:space="preserve">  = 78.00
                                                                                                                                                                                                 2  
                                                                                                                                                                          1 x 33.00 x 3.00   = 99.00
                                                                                                                                                                          1 x 24.00 x 3.00   = 72.00
                                                                                                                                                                                                              = 249.00
</t>
    </r>
  </si>
  <si>
    <r>
      <t xml:space="preserve">Bituminous Macaddam
i) Providing and laying bituminous macadam with hot mix plant using crushed aggregates of grading as per table 500.4 premixed with bituminous binder, transported to site upto a lead od 1000 m laid over a previously prepared surface with paver finisher to the required grade, level and alignment and rolled to achieve the desired compaction as per Technical specification Clause 504.
                                                                                       1  x 12.00  x </t>
    </r>
    <r>
      <rPr>
        <u val="single"/>
        <sz val="10"/>
        <color indexed="8"/>
        <rFont val="Calibri"/>
        <family val="2"/>
      </rPr>
      <t xml:space="preserve">12.00 + 4.00 </t>
    </r>
    <r>
      <rPr>
        <sz val="10"/>
        <color indexed="8"/>
        <rFont val="Calibri"/>
        <family val="2"/>
      </rPr>
      <t xml:space="preserve"> x 0.025 = 2.40
                                                                                                                          2
                                                                                             1    x 23.00 x 4.00  x 0.025  = 2.30
                                                                                             1    x 10.00 x 7.50  x 0.025  = 1.88
                                                                                    1  x 10.00    x </t>
    </r>
    <r>
      <rPr>
        <u val="single"/>
        <sz val="10"/>
        <color indexed="8"/>
        <rFont val="Calibri"/>
        <family val="2"/>
      </rPr>
      <t>7.50 + 4.00</t>
    </r>
    <r>
      <rPr>
        <sz val="10"/>
        <color indexed="8"/>
        <rFont val="Calibri"/>
        <family val="2"/>
      </rPr>
      <t xml:space="preserve">    x 0.03    = 1.44
                                                                                                                          2
                                                                                              1    x 14.00 x 7.50 x 0.025  = 2.63
                                                                                                                                                                                                     = 10.64
</t>
    </r>
  </si>
  <si>
    <r>
      <t xml:space="preserve">Tack Coat 
i) Providing and applying tack coat with bituminous emulsion  (RS 1) using emulsion distributor at the rate of 0.20 to 0.25 kg pwe sqm on the prepared bituminous surface with hydraulic broom as per technical specification  clause 503
two coats, One before BM and one before seal coat
                                                                                        2  x 12.00  x </t>
    </r>
    <r>
      <rPr>
        <u val="single"/>
        <sz val="10"/>
        <color indexed="8"/>
        <rFont val="Calibri"/>
        <family val="2"/>
      </rPr>
      <t>12.00 + 4.00</t>
    </r>
    <r>
      <rPr>
        <sz val="10"/>
        <color indexed="8"/>
        <rFont val="Calibri"/>
        <family val="2"/>
      </rPr>
      <t xml:space="preserve">  = 192.00
                                                                                                                          2
                                                                                             2   x 23.00 x 4.00 = 184.00
                                                                                             2    x 10.00 x 7.50  = 150.00
                                                                                    2  x 10.00    x </t>
    </r>
    <r>
      <rPr>
        <u val="single"/>
        <sz val="10"/>
        <color indexed="8"/>
        <rFont val="Calibri"/>
        <family val="2"/>
      </rPr>
      <t>7.50 + 4.00</t>
    </r>
    <r>
      <rPr>
        <sz val="10"/>
        <color indexed="8"/>
        <rFont val="Calibri"/>
        <family val="2"/>
      </rPr>
      <t xml:space="preserve">  = 57.50
                                                                                                                          2
                                                                                              2     x 14.00 x 7.50 = 210.00
                                                                                                                                                                                               = 793.50
</t>
    </r>
  </si>
</sst>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00"/>
    <numFmt numFmtId="187" formatCode="0.0"/>
    <numFmt numFmtId="188" formatCode="0.000"/>
    <numFmt numFmtId="189" formatCode="0.0000%"/>
    <numFmt numFmtId="190" formatCode="0.00000"/>
    <numFmt numFmtId="191" formatCode="0.000%"/>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0.000000"/>
  </numFmts>
  <fonts count="77">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11"/>
      <name val="Calibri"/>
      <family val="2"/>
    </font>
    <font>
      <b/>
      <u val="single"/>
      <sz val="11"/>
      <name val="Calibri"/>
      <family val="2"/>
    </font>
    <font>
      <b/>
      <sz val="11"/>
      <color indexed="10"/>
      <name val="Calibri"/>
      <family val="2"/>
    </font>
    <font>
      <sz val="10"/>
      <color indexed="8"/>
      <name val="Calibri"/>
      <family val="2"/>
    </font>
    <font>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sz val="11"/>
      <name val="Calibri"/>
      <family val="2"/>
    </font>
    <font>
      <b/>
      <sz val="11"/>
      <color indexed="18"/>
      <name val="Calibri"/>
      <family val="2"/>
    </font>
    <font>
      <b/>
      <sz val="12"/>
      <color indexed="16"/>
      <name val="Calibri"/>
      <family val="2"/>
    </font>
    <font>
      <b/>
      <sz val="11"/>
      <color indexed="16"/>
      <name val="Calibri"/>
      <family val="2"/>
    </font>
    <font>
      <b/>
      <sz val="12"/>
      <color indexed="10"/>
      <name val="Calibri"/>
      <family val="2"/>
    </font>
    <font>
      <sz val="10"/>
      <name val="Calibri"/>
      <family val="2"/>
    </font>
    <font>
      <sz val="10"/>
      <color indexed="8"/>
      <name val="Arial"/>
      <family val="2"/>
    </font>
    <font>
      <b/>
      <sz val="14"/>
      <color indexed="10"/>
      <name val="Calibri"/>
      <family val="2"/>
    </font>
    <font>
      <sz val="11"/>
      <color indexed="31"/>
      <name val="Calibri"/>
      <family val="2"/>
    </font>
    <font>
      <b/>
      <sz val="14"/>
      <color indexed="17"/>
      <name val="Calibri"/>
      <family val="2"/>
    </font>
    <font>
      <b/>
      <u val="single"/>
      <sz val="16"/>
      <color indexed="10"/>
      <name val="Calibri"/>
      <family val="2"/>
    </font>
    <font>
      <b/>
      <u val="single"/>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Calibri"/>
      <family val="2"/>
    </font>
    <font>
      <b/>
      <sz val="12"/>
      <color rgb="FF800000"/>
      <name val="Calibri"/>
      <family val="2"/>
    </font>
    <font>
      <b/>
      <sz val="11"/>
      <color rgb="FF800000"/>
      <name val="Calibri"/>
      <family val="2"/>
    </font>
    <font>
      <sz val="10"/>
      <color rgb="FF000000"/>
      <name val="Calibri"/>
      <family val="2"/>
    </font>
    <font>
      <sz val="10"/>
      <color theme="1"/>
      <name val="Calibri"/>
      <family val="2"/>
    </font>
    <font>
      <sz val="10"/>
      <color rgb="FF000000"/>
      <name val="Arial"/>
      <family val="2"/>
    </font>
    <font>
      <sz val="11"/>
      <color theme="4" tint="0.7999799847602844"/>
      <name val="Calibri"/>
      <family val="2"/>
    </font>
    <font>
      <b/>
      <sz val="14"/>
      <color rgb="FF007A37"/>
      <name val="Calibri"/>
      <family val="2"/>
    </font>
    <font>
      <sz val="10"/>
      <color theme="1"/>
      <name val="Arial"/>
      <family val="2"/>
    </font>
    <font>
      <b/>
      <u val="single"/>
      <sz val="16"/>
      <color rgb="FFFF0000"/>
      <name val="Calibri"/>
      <family val="2"/>
    </font>
    <font>
      <b/>
      <u val="single"/>
      <sz val="11"/>
      <color theme="0" tint="-0.49996998906135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border>
    <border>
      <left style="thin"/>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8">
    <xf numFmtId="0" fontId="0" fillId="0" borderId="0" xfId="0" applyFont="1" applyAlignment="1">
      <alignment/>
    </xf>
    <xf numFmtId="0" fontId="2" fillId="0" borderId="0" xfId="57" applyNumberFormat="1" applyFont="1" applyFill="1" applyBorder="1" applyAlignment="1">
      <alignment vertical="center"/>
      <protection/>
    </xf>
    <xf numFmtId="0" fontId="62"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0" xfId="57" applyNumberFormat="1" applyFont="1" applyFill="1">
      <alignment/>
      <protection/>
    </xf>
    <xf numFmtId="0" fontId="62" fillId="0" borderId="0" xfId="57" applyNumberFormat="1" applyFont="1" applyFill="1">
      <alignment/>
      <protection/>
    </xf>
    <xf numFmtId="0" fontId="2"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8" applyNumberFormat="1" applyFill="1">
      <alignment/>
      <protection/>
    </xf>
    <xf numFmtId="0" fontId="64" fillId="0" borderId="0" xfId="57" applyNumberFormat="1" applyFont="1" applyFill="1">
      <alignment/>
      <protection/>
    </xf>
    <xf numFmtId="0" fontId="65" fillId="0" borderId="10" xfId="58" applyNumberFormat="1" applyFont="1" applyFill="1" applyBorder="1" applyAlignment="1" applyProtection="1">
      <alignment horizontal="center" vertical="center"/>
      <protection/>
    </xf>
    <xf numFmtId="0" fontId="65" fillId="0" borderId="10" xfId="60" applyNumberFormat="1" applyFont="1" applyFill="1" applyBorder="1" applyAlignment="1" applyProtection="1">
      <alignment horizontal="center" vertical="center"/>
      <protection/>
    </xf>
    <xf numFmtId="0" fontId="9" fillId="0" borderId="10" xfId="57" applyNumberFormat="1" applyFont="1" applyFill="1" applyBorder="1" applyAlignment="1">
      <alignment horizontal="center" vertical="top" wrapText="1"/>
      <protection/>
    </xf>
    <xf numFmtId="0" fontId="34" fillId="0" borderId="10" xfId="57" applyNumberFormat="1" applyFont="1" applyFill="1" applyBorder="1" applyAlignment="1">
      <alignment vertical="center"/>
      <protection/>
    </xf>
    <xf numFmtId="0" fontId="9" fillId="0" borderId="10" xfId="57" applyNumberFormat="1" applyFont="1" applyFill="1" applyBorder="1" applyAlignment="1">
      <alignment vertical="center"/>
      <protection/>
    </xf>
    <xf numFmtId="0" fontId="9" fillId="0" borderId="10" xfId="58" applyNumberFormat="1" applyFont="1" applyFill="1" applyBorder="1" applyAlignment="1" applyProtection="1">
      <alignment horizontal="left" vertical="top" wrapText="1"/>
      <protection/>
    </xf>
    <xf numFmtId="0" fontId="9" fillId="0" borderId="10" xfId="58" applyNumberFormat="1" applyFont="1" applyFill="1" applyBorder="1" applyAlignment="1">
      <alignment horizontal="center" vertical="top" wrapText="1"/>
      <protection/>
    </xf>
    <xf numFmtId="0" fontId="66" fillId="0" borderId="10" xfId="58" applyNumberFormat="1" applyFont="1" applyFill="1" applyBorder="1" applyAlignment="1">
      <alignment horizontal="center" vertical="top" wrapText="1"/>
      <protection/>
    </xf>
    <xf numFmtId="0" fontId="66" fillId="0" borderId="10" xfId="58" applyNumberFormat="1" applyFont="1" applyFill="1" applyBorder="1" applyAlignment="1">
      <alignment vertical="top" wrapText="1"/>
      <protection/>
    </xf>
    <xf numFmtId="0" fontId="34" fillId="0" borderId="10" xfId="57" applyNumberFormat="1" applyFont="1" applyFill="1" applyBorder="1" applyAlignment="1">
      <alignment horizontal="center" vertical="center"/>
      <protection/>
    </xf>
    <xf numFmtId="0" fontId="67" fillId="33" borderId="10" xfId="58" applyNumberFormat="1" applyFont="1" applyFill="1" applyBorder="1" applyAlignment="1" applyProtection="1">
      <alignment vertical="center" wrapText="1"/>
      <protection locked="0"/>
    </xf>
    <xf numFmtId="10" fontId="68" fillId="33" borderId="10" xfId="64" applyNumberFormat="1" applyFont="1" applyFill="1" applyBorder="1" applyAlignment="1">
      <alignment horizontal="center" vertical="center"/>
    </xf>
    <xf numFmtId="0" fontId="11" fillId="0" borderId="10" xfId="58" applyNumberFormat="1" applyFont="1" applyFill="1" applyBorder="1" applyAlignment="1" applyProtection="1">
      <alignment vertical="center" wrapText="1"/>
      <protection locked="0"/>
    </xf>
    <xf numFmtId="0" fontId="11" fillId="0" borderId="10" xfId="64" applyNumberFormat="1" applyFont="1" applyFill="1" applyBorder="1" applyAlignment="1" applyProtection="1">
      <alignment vertical="center" wrapText="1"/>
      <protection locked="0"/>
    </xf>
    <xf numFmtId="0" fontId="38" fillId="0" borderId="10" xfId="58" applyNumberFormat="1" applyFont="1" applyFill="1" applyBorder="1" applyAlignment="1" applyProtection="1">
      <alignment vertical="center" wrapText="1"/>
      <protection/>
    </xf>
    <xf numFmtId="0" fontId="38" fillId="0" borderId="10" xfId="58" applyNumberFormat="1" applyFont="1" applyFill="1" applyBorder="1" applyAlignment="1" applyProtection="1">
      <alignment horizontal="center" vertical="center" wrapText="1"/>
      <protection locked="0"/>
    </xf>
    <xf numFmtId="0" fontId="0" fillId="0" borderId="0" xfId="57" applyNumberFormat="1" applyFill="1" applyAlignment="1">
      <alignment horizontal="center" vertical="center"/>
      <protection/>
    </xf>
    <xf numFmtId="0" fontId="69" fillId="0" borderId="10" xfId="60" applyNumberFormat="1" applyFont="1" applyFill="1" applyBorder="1" applyAlignment="1">
      <alignment horizontal="left" vertical="center" wrapText="1"/>
      <protection/>
    </xf>
    <xf numFmtId="0" fontId="34" fillId="0" borderId="11" xfId="57" applyNumberFormat="1" applyFont="1" applyFill="1" applyBorder="1" applyAlignment="1">
      <alignment vertical="center"/>
      <protection/>
    </xf>
    <xf numFmtId="0" fontId="64" fillId="0" borderId="11" xfId="57" applyNumberFormat="1" applyFont="1" applyFill="1" applyBorder="1" applyAlignment="1" applyProtection="1">
      <alignment vertical="center"/>
      <protection locked="0"/>
    </xf>
    <xf numFmtId="0" fontId="64" fillId="0" borderId="11" xfId="57" applyNumberFormat="1" applyFont="1" applyFill="1" applyBorder="1" applyAlignment="1">
      <alignment vertical="center"/>
      <protection/>
    </xf>
    <xf numFmtId="0" fontId="9" fillId="0" borderId="10" xfId="57" applyNumberFormat="1" applyFont="1" applyFill="1" applyBorder="1" applyAlignment="1">
      <alignment horizontal="center" vertical="center" wrapText="1"/>
      <protection/>
    </xf>
    <xf numFmtId="0" fontId="39" fillId="0" borderId="10" xfId="60" applyNumberFormat="1" applyFont="1" applyFill="1" applyBorder="1" applyAlignment="1">
      <alignment horizontal="center" vertical="top"/>
      <protection/>
    </xf>
    <xf numFmtId="0" fontId="8" fillId="0" borderId="10" xfId="57" applyNumberFormat="1" applyFont="1" applyFill="1" applyBorder="1" applyAlignment="1">
      <alignment horizontal="center" vertical="top"/>
      <protection/>
    </xf>
    <xf numFmtId="0" fontId="70" fillId="0" borderId="10" xfId="0" applyFont="1" applyFill="1" applyBorder="1" applyAlignment="1">
      <alignment vertical="top" wrapText="1"/>
    </xf>
    <xf numFmtId="0" fontId="70" fillId="0" borderId="10" xfId="0" applyFont="1" applyFill="1" applyBorder="1" applyAlignment="1">
      <alignment horizontal="left" vertical="top" wrapText="1"/>
    </xf>
    <xf numFmtId="0" fontId="70" fillId="0" borderId="12" xfId="0" applyFont="1" applyBorder="1" applyAlignment="1">
      <alignment horizontal="justify" vertical="top" wrapText="1"/>
    </xf>
    <xf numFmtId="0" fontId="70" fillId="0" borderId="12" xfId="0" applyFont="1" applyBorder="1" applyAlignment="1">
      <alignment horizontal="left" vertical="top" wrapText="1"/>
    </xf>
    <xf numFmtId="186" fontId="8" fillId="0" borderId="10" xfId="57" applyNumberFormat="1" applyFont="1" applyFill="1" applyBorder="1" applyAlignment="1">
      <alignment horizontal="center"/>
      <protection/>
    </xf>
    <xf numFmtId="0" fontId="8" fillId="0" borderId="10" xfId="57" applyNumberFormat="1" applyFont="1" applyFill="1" applyBorder="1" applyAlignment="1">
      <alignment horizontal="center"/>
      <protection/>
    </xf>
    <xf numFmtId="2" fontId="34" fillId="0" borderId="10" xfId="58" applyNumberFormat="1" applyFont="1" applyFill="1" applyBorder="1" applyAlignment="1">
      <alignment/>
      <protection/>
    </xf>
    <xf numFmtId="0" fontId="9" fillId="0" borderId="10" xfId="57" applyNumberFormat="1" applyFont="1" applyFill="1" applyBorder="1" applyAlignment="1" applyProtection="1">
      <alignment horizontal="right"/>
      <protection locked="0"/>
    </xf>
    <xf numFmtId="0" fontId="9" fillId="0" borderId="10" xfId="57" applyNumberFormat="1" applyFont="1" applyFill="1" applyBorder="1" applyAlignment="1" applyProtection="1">
      <alignment horizontal="right"/>
      <protection/>
    </xf>
    <xf numFmtId="0" fontId="34" fillId="0" borderId="10" xfId="58" applyNumberFormat="1" applyFont="1" applyFill="1" applyBorder="1" applyAlignment="1">
      <alignment/>
      <protection/>
    </xf>
    <xf numFmtId="0" fontId="34" fillId="0" borderId="10" xfId="57" applyNumberFormat="1" applyFont="1" applyFill="1" applyBorder="1" applyAlignment="1">
      <alignment/>
      <protection/>
    </xf>
    <xf numFmtId="0" fontId="9" fillId="0" borderId="10" xfId="57" applyNumberFormat="1" applyFont="1" applyFill="1" applyBorder="1" applyAlignment="1" applyProtection="1">
      <alignment horizontal="left"/>
      <protection locked="0"/>
    </xf>
    <xf numFmtId="2" fontId="9" fillId="33" borderId="10" xfId="57" applyNumberFormat="1" applyFont="1" applyFill="1" applyBorder="1" applyAlignment="1" applyProtection="1">
      <alignment horizontal="right"/>
      <protection locked="0"/>
    </xf>
    <xf numFmtId="2" fontId="9" fillId="0" borderId="10" xfId="57" applyNumberFormat="1" applyFont="1" applyFill="1" applyBorder="1" applyAlignment="1" applyProtection="1">
      <alignment horizontal="right"/>
      <protection locked="0"/>
    </xf>
    <xf numFmtId="2" fontId="9" fillId="0" borderId="10" xfId="57" applyNumberFormat="1" applyFont="1" applyFill="1" applyBorder="1" applyAlignment="1" applyProtection="1">
      <alignment horizontal="center" wrapText="1"/>
      <protection/>
    </xf>
    <xf numFmtId="2" fontId="9" fillId="0" borderId="10" xfId="57" applyNumberFormat="1" applyFont="1" applyFill="1" applyBorder="1" applyAlignment="1">
      <alignment horizontal="center" wrapText="1"/>
      <protection/>
    </xf>
    <xf numFmtId="2" fontId="9" fillId="0" borderId="10" xfId="58" applyNumberFormat="1" applyFont="1" applyFill="1" applyBorder="1" applyAlignment="1">
      <alignment horizontal="right"/>
      <protection/>
    </xf>
    <xf numFmtId="0" fontId="34" fillId="0" borderId="10" xfId="58" applyNumberFormat="1" applyFont="1" applyFill="1" applyBorder="1" applyAlignment="1">
      <alignment wrapText="1"/>
      <protection/>
    </xf>
    <xf numFmtId="0" fontId="71" fillId="0" borderId="10" xfId="0" applyFont="1" applyFill="1" applyBorder="1" applyAlignment="1">
      <alignment horizontal="center"/>
    </xf>
    <xf numFmtId="0" fontId="8" fillId="0" borderId="10" xfId="57" applyNumberFormat="1" applyFont="1" applyFill="1" applyBorder="1" applyAlignment="1">
      <alignment horizontal="center"/>
      <protection/>
    </xf>
    <xf numFmtId="2" fontId="71" fillId="0" borderId="10" xfId="0" applyNumberFormat="1" applyFont="1" applyFill="1" applyBorder="1" applyAlignment="1">
      <alignment horizontal="center"/>
    </xf>
    <xf numFmtId="0" fontId="9" fillId="0" borderId="10" xfId="58" applyNumberFormat="1" applyFont="1" applyFill="1" applyBorder="1" applyAlignment="1">
      <alignment horizontal="left" vertical="center"/>
      <protection/>
    </xf>
    <xf numFmtId="0" fontId="34" fillId="0" borderId="10" xfId="58" applyNumberFormat="1" applyFont="1" applyFill="1" applyBorder="1" applyAlignment="1">
      <alignment vertical="center"/>
      <protection/>
    </xf>
    <xf numFmtId="0" fontId="41" fillId="0" borderId="10" xfId="58" applyNumberFormat="1" applyFont="1" applyFill="1" applyBorder="1" applyAlignment="1">
      <alignment vertical="center"/>
      <protection/>
    </xf>
    <xf numFmtId="186" fontId="34" fillId="0" borderId="10" xfId="57" applyNumberFormat="1" applyFont="1" applyFill="1" applyBorder="1" applyAlignment="1">
      <alignment vertical="center"/>
      <protection/>
    </xf>
    <xf numFmtId="2" fontId="41" fillId="0" borderId="10" xfId="58" applyNumberFormat="1" applyFont="1" applyFill="1" applyBorder="1" applyAlignment="1">
      <alignment vertical="center"/>
      <protection/>
    </xf>
    <xf numFmtId="0" fontId="34" fillId="0" borderId="10" xfId="58" applyNumberFormat="1" applyFont="1" applyFill="1" applyBorder="1" applyAlignment="1">
      <alignment vertical="center" wrapText="1"/>
      <protection/>
    </xf>
    <xf numFmtId="0" fontId="72" fillId="0" borderId="10" xfId="57" applyNumberFormat="1" applyFont="1" applyFill="1" applyBorder="1" applyAlignment="1" applyProtection="1">
      <alignment vertical="center"/>
      <protection/>
    </xf>
    <xf numFmtId="0" fontId="72" fillId="0" borderId="10" xfId="58" applyNumberFormat="1" applyFont="1" applyFill="1" applyBorder="1" applyAlignment="1">
      <alignment vertical="center"/>
      <protection/>
    </xf>
    <xf numFmtId="0" fontId="34" fillId="0" borderId="10" xfId="57" applyNumberFormat="1" applyFont="1" applyFill="1" applyBorder="1" applyAlignment="1" applyProtection="1">
      <alignment vertical="center"/>
      <protection/>
    </xf>
    <xf numFmtId="186" fontId="73" fillId="0" borderId="10" xfId="58" applyNumberFormat="1" applyFont="1" applyFill="1" applyBorder="1" applyAlignment="1">
      <alignment horizontal="right" vertical="center"/>
      <protection/>
    </xf>
    <xf numFmtId="186" fontId="41" fillId="0" borderId="10" xfId="58" applyNumberFormat="1" applyFont="1" applyFill="1" applyBorder="1" applyAlignment="1">
      <alignment horizontal="right" vertical="center"/>
      <protection/>
    </xf>
    <xf numFmtId="188" fontId="8" fillId="0" borderId="10" xfId="57" applyNumberFormat="1" applyFont="1" applyFill="1" applyBorder="1" applyAlignment="1">
      <alignment horizontal="center"/>
      <protection/>
    </xf>
    <xf numFmtId="0" fontId="34" fillId="0" borderId="13" xfId="57" applyNumberFormat="1" applyFont="1" applyFill="1" applyBorder="1" applyAlignment="1">
      <alignment vertical="center"/>
      <protection/>
    </xf>
    <xf numFmtId="0" fontId="64" fillId="0" borderId="13" xfId="57" applyNumberFormat="1" applyFont="1" applyFill="1" applyBorder="1" applyAlignment="1" applyProtection="1">
      <alignment vertical="center"/>
      <protection locked="0"/>
    </xf>
    <xf numFmtId="0" fontId="64" fillId="0" borderId="13" xfId="57" applyNumberFormat="1" applyFont="1" applyFill="1" applyBorder="1" applyAlignment="1">
      <alignment vertical="center"/>
      <protection/>
    </xf>
    <xf numFmtId="0" fontId="34" fillId="0" borderId="14" xfId="57" applyNumberFormat="1" applyFont="1" applyFill="1" applyBorder="1" applyAlignment="1">
      <alignment vertical="center"/>
      <protection/>
    </xf>
    <xf numFmtId="0" fontId="8" fillId="0" borderId="10" xfId="57" applyNumberFormat="1" applyFont="1" applyFill="1" applyBorder="1" applyAlignment="1">
      <alignment vertical="top"/>
      <protection/>
    </xf>
    <xf numFmtId="2" fontId="74" fillId="0" borderId="10" xfId="0" applyNumberFormat="1" applyFont="1" applyFill="1" applyBorder="1" applyAlignment="1">
      <alignment horizontal="center"/>
    </xf>
    <xf numFmtId="0" fontId="34" fillId="0" borderId="10" xfId="58" applyNumberFormat="1" applyFont="1" applyFill="1" applyBorder="1" applyAlignment="1">
      <alignment horizontal="center" vertical="center"/>
      <protection/>
    </xf>
    <xf numFmtId="0" fontId="70" fillId="0" borderId="10" xfId="0" applyFont="1" applyBorder="1" applyAlignment="1">
      <alignment horizontal="justify" vertical="top" wrapText="1"/>
    </xf>
    <xf numFmtId="0" fontId="70" fillId="0" borderId="10" xfId="0" applyFont="1" applyBorder="1" applyAlignment="1">
      <alignment horizontal="left" vertical="top" wrapText="1"/>
    </xf>
    <xf numFmtId="0" fontId="70" fillId="0" borderId="10" xfId="0" applyFont="1" applyBorder="1" applyAlignment="1">
      <alignment vertical="top" wrapText="1"/>
    </xf>
    <xf numFmtId="0" fontId="70" fillId="0" borderId="15" xfId="0" applyFont="1" applyBorder="1" applyAlignment="1">
      <alignment horizontal="left" vertical="top" wrapText="1"/>
    </xf>
    <xf numFmtId="0" fontId="70" fillId="0" borderId="12" xfId="0" applyFont="1" applyFill="1" applyBorder="1" applyAlignment="1">
      <alignment horizontal="justify" vertical="top" wrapText="1"/>
    </xf>
    <xf numFmtId="0" fontId="70" fillId="0" borderId="16" xfId="0" applyFont="1" applyFill="1" applyBorder="1" applyAlignment="1">
      <alignment horizontal="justify" vertical="top" wrapText="1"/>
    </xf>
    <xf numFmtId="0" fontId="9" fillId="0" borderId="10" xfId="57" applyNumberFormat="1" applyFont="1" applyFill="1" applyBorder="1" applyAlignment="1">
      <alignment horizontal="center" vertical="center" wrapText="1"/>
      <protection/>
    </xf>
    <xf numFmtId="0" fontId="9" fillId="0" borderId="10" xfId="57" applyNumberFormat="1" applyFont="1" applyFill="1" applyBorder="1" applyAlignment="1">
      <alignment horizontal="center" vertical="center" wrapText="1"/>
      <protection/>
    </xf>
    <xf numFmtId="0" fontId="41" fillId="0" borderId="10" xfId="58" applyNumberFormat="1" applyFont="1" applyFill="1" applyBorder="1" applyAlignment="1">
      <alignment horizontal="center" vertical="center" wrapText="1"/>
      <protection/>
    </xf>
    <xf numFmtId="0" fontId="75" fillId="0" borderId="10" xfId="57" applyNumberFormat="1" applyFont="1" applyFill="1" applyBorder="1" applyAlignment="1">
      <alignment horizontal="right" vertical="top"/>
      <protection/>
    </xf>
    <xf numFmtId="0" fontId="75" fillId="0" borderId="16" xfId="57" applyNumberFormat="1" applyFont="1" applyFill="1" applyBorder="1" applyAlignment="1">
      <alignment horizontal="right" vertical="top"/>
      <protection/>
    </xf>
    <xf numFmtId="0" fontId="28" fillId="0" borderId="10" xfId="57" applyNumberFormat="1" applyFont="1" applyFill="1" applyBorder="1" applyAlignment="1">
      <alignment horizontal="left" vertical="center" wrapText="1"/>
      <protection/>
    </xf>
    <xf numFmtId="0" fontId="76" fillId="0" borderId="10" xfId="57" applyNumberFormat="1" applyFont="1" applyFill="1" applyBorder="1" applyAlignment="1" applyProtection="1">
      <alignment horizontal="center" wrapText="1"/>
      <protection locked="0"/>
    </xf>
    <xf numFmtId="0" fontId="9" fillId="33" borderId="10" xfId="58" applyNumberFormat="1" applyFont="1" applyFill="1" applyBorder="1" applyAlignment="1" applyProtection="1">
      <alignment horizontal="left" vertical="top"/>
      <protection locked="0"/>
    </xf>
    <xf numFmtId="0" fontId="9" fillId="0" borderId="10" xfId="58"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2266950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ADMIN\AppData\Local\Microsoft\Windows\INetCache\IE\SW21VXS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6">
    <tabColor theme="4" tint="-0.4999699890613556"/>
  </sheetPr>
  <dimension ref="A1:II28"/>
  <sheetViews>
    <sheetView showGridLines="0" zoomScale="80" zoomScaleNormal="80" zoomScalePageLayoutView="0" workbookViewId="0" topLeftCell="A1">
      <selection activeCell="B21" sqref="B21"/>
    </sheetView>
  </sheetViews>
  <sheetFormatPr defaultColWidth="9.140625" defaultRowHeight="15"/>
  <cols>
    <col min="1" max="1" width="12.57421875" style="15" customWidth="1"/>
    <col min="2" max="2" width="94.140625" style="15" customWidth="1"/>
    <col min="3" max="3" width="2.7109375" style="15" hidden="1" customWidth="1"/>
    <col min="4" max="4" width="14.57421875" style="34"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20.281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1.57421875" style="15" customWidth="1"/>
    <col min="54" max="54" width="18.8515625" style="15" hidden="1" customWidth="1"/>
    <col min="55" max="55" width="36.8515625" style="15" customWidth="1"/>
    <col min="56" max="238" width="9.140625" style="15" customWidth="1"/>
    <col min="239" max="243" width="9.140625" style="17" customWidth="1"/>
    <col min="244" max="16384" width="9.140625" style="15" customWidth="1"/>
  </cols>
  <sheetData>
    <row r="1" spans="1:243" s="1" customFormat="1" ht="25.5" customHeight="1">
      <c r="A1" s="91" t="str">
        <f>B2&amp;" BoQ"</f>
        <v>Item Rate BoQ</v>
      </c>
      <c r="B1" s="91"/>
      <c r="C1" s="91"/>
      <c r="D1" s="91"/>
      <c r="E1" s="91"/>
      <c r="F1" s="91"/>
      <c r="G1" s="91"/>
      <c r="H1" s="91"/>
      <c r="I1" s="91"/>
      <c r="J1" s="91"/>
      <c r="K1" s="91"/>
      <c r="L1" s="92"/>
      <c r="M1" s="75"/>
      <c r="N1" s="75"/>
      <c r="O1" s="76"/>
      <c r="P1" s="76"/>
      <c r="Q1" s="77"/>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8"/>
      <c r="IE1" s="2"/>
      <c r="IF1" s="2"/>
      <c r="IG1" s="2"/>
      <c r="IH1" s="2"/>
      <c r="II1" s="2"/>
    </row>
    <row r="2" spans="1:55" s="1" customFormat="1" ht="25.5" customHeight="1" hidden="1">
      <c r="A2" s="18" t="s">
        <v>3</v>
      </c>
      <c r="B2" s="18" t="s">
        <v>4</v>
      </c>
      <c r="C2" s="19" t="s">
        <v>5</v>
      </c>
      <c r="D2" s="19" t="s">
        <v>6</v>
      </c>
      <c r="E2" s="18" t="s">
        <v>7</v>
      </c>
      <c r="F2" s="21"/>
      <c r="G2" s="21"/>
      <c r="H2" s="21"/>
      <c r="I2" s="21"/>
      <c r="J2" s="22"/>
      <c r="K2" s="22"/>
      <c r="L2" s="22"/>
      <c r="M2" s="36"/>
      <c r="N2" s="36"/>
      <c r="O2" s="37"/>
      <c r="P2" s="37"/>
      <c r="Q2" s="38"/>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row>
    <row r="3" spans="1:243" s="1" customFormat="1" ht="30" customHeight="1" hidden="1">
      <c r="A3" s="21" t="s">
        <v>8</v>
      </c>
      <c r="B3" s="21"/>
      <c r="C3" s="21" t="s">
        <v>9</v>
      </c>
      <c r="D3" s="27"/>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IE3" s="2"/>
      <c r="IF3" s="2"/>
      <c r="IG3" s="2"/>
      <c r="IH3" s="2"/>
      <c r="II3" s="2"/>
    </row>
    <row r="4" spans="1:243" s="3" customFormat="1" ht="30.75" customHeight="1">
      <c r="A4" s="93" t="s">
        <v>52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4"/>
      <c r="IF4" s="4"/>
      <c r="IG4" s="4"/>
      <c r="IH4" s="4"/>
      <c r="II4" s="4"/>
    </row>
    <row r="5" spans="1:243" s="3" customFormat="1" ht="30.75" customHeight="1">
      <c r="A5" s="93" t="s">
        <v>147</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4"/>
      <c r="IF5" s="4"/>
      <c r="IG5" s="4"/>
      <c r="IH5" s="4"/>
      <c r="II5" s="4"/>
    </row>
    <row r="6" spans="1:243" s="3" customFormat="1" ht="30.75" customHeight="1">
      <c r="A6" s="93" t="s">
        <v>59</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4"/>
      <c r="IF6" s="4"/>
      <c r="IG6" s="4"/>
      <c r="IH6" s="4"/>
      <c r="II6" s="4"/>
    </row>
    <row r="7" spans="1:243" s="3"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4"/>
      <c r="IF7" s="4"/>
      <c r="IG7" s="4"/>
      <c r="IH7" s="4"/>
      <c r="II7" s="4"/>
    </row>
    <row r="8" spans="1:243" s="5" customFormat="1" ht="72.75" customHeight="1">
      <c r="A8" s="23" t="s">
        <v>43</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IE8" s="6"/>
      <c r="IF8" s="6"/>
      <c r="IG8" s="6"/>
      <c r="IH8" s="6"/>
      <c r="II8" s="6"/>
    </row>
    <row r="9" spans="1:243" s="7" customFormat="1" ht="66.75" customHeight="1">
      <c r="A9" s="88" t="s">
        <v>63</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IE9" s="8"/>
      <c r="IF9" s="8"/>
      <c r="IG9" s="8"/>
      <c r="IH9" s="8"/>
      <c r="II9" s="8"/>
    </row>
    <row r="10" spans="1:243" s="9" customFormat="1" ht="18.75" customHeight="1">
      <c r="A10" s="20" t="s">
        <v>45</v>
      </c>
      <c r="B10" s="20" t="s">
        <v>46</v>
      </c>
      <c r="C10" s="20" t="s">
        <v>46</v>
      </c>
      <c r="D10" s="39" t="s">
        <v>45</v>
      </c>
      <c r="E10" s="20" t="s">
        <v>46</v>
      </c>
      <c r="F10" s="20" t="s">
        <v>11</v>
      </c>
      <c r="G10" s="20" t="s">
        <v>11</v>
      </c>
      <c r="H10" s="20" t="s">
        <v>12</v>
      </c>
      <c r="I10" s="20" t="s">
        <v>46</v>
      </c>
      <c r="J10" s="20" t="s">
        <v>45</v>
      </c>
      <c r="K10" s="20" t="s">
        <v>47</v>
      </c>
      <c r="L10" s="20" t="s">
        <v>46</v>
      </c>
      <c r="M10" s="20" t="s">
        <v>45</v>
      </c>
      <c r="N10" s="20" t="s">
        <v>11</v>
      </c>
      <c r="O10" s="20" t="s">
        <v>11</v>
      </c>
      <c r="P10" s="20" t="s">
        <v>11</v>
      </c>
      <c r="Q10" s="20" t="s">
        <v>11</v>
      </c>
      <c r="R10" s="20" t="s">
        <v>12</v>
      </c>
      <c r="S10" s="20" t="s">
        <v>12</v>
      </c>
      <c r="T10" s="20" t="s">
        <v>11</v>
      </c>
      <c r="U10" s="20" t="s">
        <v>11</v>
      </c>
      <c r="V10" s="20" t="s">
        <v>11</v>
      </c>
      <c r="W10" s="20" t="s">
        <v>11</v>
      </c>
      <c r="X10" s="20" t="s">
        <v>12</v>
      </c>
      <c r="Y10" s="20" t="s">
        <v>12</v>
      </c>
      <c r="Z10" s="20" t="s">
        <v>11</v>
      </c>
      <c r="AA10" s="20" t="s">
        <v>11</v>
      </c>
      <c r="AB10" s="20" t="s">
        <v>11</v>
      </c>
      <c r="AC10" s="20" t="s">
        <v>11</v>
      </c>
      <c r="AD10" s="20" t="s">
        <v>12</v>
      </c>
      <c r="AE10" s="20" t="s">
        <v>12</v>
      </c>
      <c r="AF10" s="20" t="s">
        <v>11</v>
      </c>
      <c r="AG10" s="20" t="s">
        <v>11</v>
      </c>
      <c r="AH10" s="20" t="s">
        <v>11</v>
      </c>
      <c r="AI10" s="20" t="s">
        <v>11</v>
      </c>
      <c r="AJ10" s="20" t="s">
        <v>12</v>
      </c>
      <c r="AK10" s="20" t="s">
        <v>12</v>
      </c>
      <c r="AL10" s="20" t="s">
        <v>11</v>
      </c>
      <c r="AM10" s="20" t="s">
        <v>11</v>
      </c>
      <c r="AN10" s="20" t="s">
        <v>11</v>
      </c>
      <c r="AO10" s="20" t="s">
        <v>11</v>
      </c>
      <c r="AP10" s="20" t="s">
        <v>12</v>
      </c>
      <c r="AQ10" s="20" t="s">
        <v>12</v>
      </c>
      <c r="AR10" s="20" t="s">
        <v>11</v>
      </c>
      <c r="AS10" s="20" t="s">
        <v>11</v>
      </c>
      <c r="AT10" s="20" t="s">
        <v>45</v>
      </c>
      <c r="AU10" s="20" t="s">
        <v>45</v>
      </c>
      <c r="AV10" s="20" t="s">
        <v>12</v>
      </c>
      <c r="AW10" s="20" t="s">
        <v>12</v>
      </c>
      <c r="AX10" s="20" t="s">
        <v>45</v>
      </c>
      <c r="AY10" s="20" t="s">
        <v>45</v>
      </c>
      <c r="AZ10" s="20" t="s">
        <v>13</v>
      </c>
      <c r="BA10" s="20" t="s">
        <v>45</v>
      </c>
      <c r="BB10" s="20" t="s">
        <v>45</v>
      </c>
      <c r="BC10" s="20" t="s">
        <v>46</v>
      </c>
      <c r="IE10" s="10"/>
      <c r="IF10" s="10"/>
      <c r="IG10" s="10"/>
      <c r="IH10" s="10"/>
      <c r="II10" s="10"/>
    </row>
    <row r="11" spans="1:243" s="9" customFormat="1" ht="70.5" customHeight="1">
      <c r="A11" s="20" t="s">
        <v>0</v>
      </c>
      <c r="B11" s="20" t="s">
        <v>14</v>
      </c>
      <c r="C11" s="20" t="s">
        <v>1</v>
      </c>
      <c r="D11" s="39" t="s">
        <v>15</v>
      </c>
      <c r="E11" s="20" t="s">
        <v>16</v>
      </c>
      <c r="F11" s="20" t="s">
        <v>48</v>
      </c>
      <c r="G11" s="20"/>
      <c r="H11" s="20"/>
      <c r="I11" s="20" t="s">
        <v>17</v>
      </c>
      <c r="J11" s="20" t="s">
        <v>18</v>
      </c>
      <c r="K11" s="20" t="s">
        <v>19</v>
      </c>
      <c r="L11" s="20" t="s">
        <v>20</v>
      </c>
      <c r="M11" s="24" t="s">
        <v>49</v>
      </c>
      <c r="N11" s="20" t="s">
        <v>21</v>
      </c>
      <c r="O11" s="20" t="s">
        <v>22</v>
      </c>
      <c r="P11" s="20" t="s">
        <v>23</v>
      </c>
      <c r="Q11" s="20" t="s">
        <v>24</v>
      </c>
      <c r="R11" s="20"/>
      <c r="S11" s="20"/>
      <c r="T11" s="20" t="s">
        <v>25</v>
      </c>
      <c r="U11" s="20" t="s">
        <v>26</v>
      </c>
      <c r="V11" s="20" t="s">
        <v>27</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5" t="s">
        <v>50</v>
      </c>
      <c r="BB11" s="26" t="s">
        <v>28</v>
      </c>
      <c r="BC11" s="26" t="s">
        <v>29</v>
      </c>
      <c r="IE11" s="10"/>
      <c r="IF11" s="10"/>
      <c r="IG11" s="10"/>
      <c r="IH11" s="10"/>
      <c r="II11" s="10"/>
    </row>
    <row r="12" spans="1:243" s="9" customFormat="1" ht="15">
      <c r="A12" s="20">
        <v>1</v>
      </c>
      <c r="B12" s="20">
        <v>2</v>
      </c>
      <c r="C12" s="20">
        <v>3</v>
      </c>
      <c r="D12" s="39">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53</v>
      </c>
      <c r="BB12" s="20">
        <v>54</v>
      </c>
      <c r="BC12" s="20">
        <v>55</v>
      </c>
      <c r="IE12" s="10"/>
      <c r="IF12" s="10"/>
      <c r="IG12" s="10"/>
      <c r="IH12" s="10"/>
      <c r="II12" s="10"/>
    </row>
    <row r="13" spans="1:243" s="11" customFormat="1" ht="153" customHeight="1">
      <c r="A13" s="40">
        <v>1</v>
      </c>
      <c r="B13" s="42" t="s">
        <v>65</v>
      </c>
      <c r="C13" s="35"/>
      <c r="D13" s="46">
        <v>0.0138</v>
      </c>
      <c r="E13" s="47" t="s">
        <v>57</v>
      </c>
      <c r="F13" s="48">
        <v>0</v>
      </c>
      <c r="G13" s="49"/>
      <c r="H13" s="50"/>
      <c r="I13" s="51" t="s">
        <v>34</v>
      </c>
      <c r="J13" s="52">
        <f>IF(I13="Less(-)",-1,1)</f>
        <v>1</v>
      </c>
      <c r="K13" s="53" t="s">
        <v>40</v>
      </c>
      <c r="L13" s="53" t="s">
        <v>7</v>
      </c>
      <c r="M13" s="54"/>
      <c r="N13" s="55"/>
      <c r="O13" s="55"/>
      <c r="P13" s="56"/>
      <c r="Q13" s="55"/>
      <c r="R13" s="55"/>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total_amount_ba($B$2,$D$2,D13,F13,J13,K13,M13)</f>
        <v>0</v>
      </c>
      <c r="BB13" s="58">
        <f>BA13+SUM(N13:AZ13)</f>
        <v>0</v>
      </c>
      <c r="BC13" s="59" t="str">
        <f>SpellNumber(L13,BB13)</f>
        <v>INR Zero Only</v>
      </c>
      <c r="IE13" s="12"/>
      <c r="IF13" s="12"/>
      <c r="IG13" s="12"/>
      <c r="IH13" s="12"/>
      <c r="II13" s="12"/>
    </row>
    <row r="14" spans="1:243" s="11" customFormat="1" ht="113.25" customHeight="1">
      <c r="A14" s="40">
        <v>2</v>
      </c>
      <c r="B14" s="42" t="s">
        <v>148</v>
      </c>
      <c r="C14" s="35" t="s">
        <v>37</v>
      </c>
      <c r="D14" s="62">
        <v>249</v>
      </c>
      <c r="E14" s="47" t="s">
        <v>54</v>
      </c>
      <c r="F14" s="48">
        <v>0</v>
      </c>
      <c r="G14" s="49"/>
      <c r="H14" s="50"/>
      <c r="I14" s="51" t="s">
        <v>34</v>
      </c>
      <c r="J14" s="52">
        <f>IF(I14="Less(-)",-1,1)</f>
        <v>1</v>
      </c>
      <c r="K14" s="53" t="s">
        <v>40</v>
      </c>
      <c r="L14" s="53" t="s">
        <v>7</v>
      </c>
      <c r="M14" s="54"/>
      <c r="N14" s="55"/>
      <c r="O14" s="55"/>
      <c r="P14" s="56"/>
      <c r="Q14" s="55"/>
      <c r="R14" s="55"/>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8">
        <f>total_amount_ba($B$2,$D$2,D14,F14,J14,K14,M14)</f>
        <v>0</v>
      </c>
      <c r="BB14" s="58">
        <f>BA14+SUM(N14:AZ14)</f>
        <v>0</v>
      </c>
      <c r="BC14" s="59" t="str">
        <f>SpellNumber(L14,BB14)</f>
        <v>INR Zero Only</v>
      </c>
      <c r="IE14" s="12">
        <v>1.01</v>
      </c>
      <c r="IF14" s="12" t="s">
        <v>35</v>
      </c>
      <c r="IG14" s="12" t="s">
        <v>31</v>
      </c>
      <c r="IH14" s="12">
        <v>123.223</v>
      </c>
      <c r="II14" s="12" t="s">
        <v>33</v>
      </c>
    </row>
    <row r="15" spans="1:243" s="11" customFormat="1" ht="149.25" customHeight="1">
      <c r="A15" s="40">
        <v>3</v>
      </c>
      <c r="B15" s="42" t="s">
        <v>112</v>
      </c>
      <c r="C15" s="35"/>
      <c r="D15" s="60">
        <v>71.16</v>
      </c>
      <c r="E15" s="61" t="s">
        <v>53</v>
      </c>
      <c r="F15" s="48">
        <v>0</v>
      </c>
      <c r="G15" s="49"/>
      <c r="H15" s="50"/>
      <c r="I15" s="51" t="s">
        <v>34</v>
      </c>
      <c r="J15" s="52">
        <f>IF(I15="Less(-)",-1,1)</f>
        <v>1</v>
      </c>
      <c r="K15" s="53" t="s">
        <v>40</v>
      </c>
      <c r="L15" s="53" t="s">
        <v>7</v>
      </c>
      <c r="M15" s="54"/>
      <c r="N15" s="55"/>
      <c r="O15" s="55"/>
      <c r="P15" s="56"/>
      <c r="Q15" s="55"/>
      <c r="R15" s="55"/>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total_amount_ba($B$2,$D$2,D15,F15,J15,K15,M15)</f>
        <v>0</v>
      </c>
      <c r="BB15" s="58">
        <f>BA15+SUM(N15:AZ15)</f>
        <v>0</v>
      </c>
      <c r="BC15" s="59" t="str">
        <f>SpellNumber(L15,BB15)</f>
        <v>INR Zero Only</v>
      </c>
      <c r="IE15" s="12">
        <v>1</v>
      </c>
      <c r="IF15" s="12" t="s">
        <v>30</v>
      </c>
      <c r="IG15" s="12" t="s">
        <v>31</v>
      </c>
      <c r="IH15" s="12">
        <v>10</v>
      </c>
      <c r="II15" s="12" t="s">
        <v>32</v>
      </c>
    </row>
    <row r="16" spans="1:243" s="11" customFormat="1" ht="129.75" customHeight="1">
      <c r="A16" s="40">
        <v>4</v>
      </c>
      <c r="B16" s="42" t="s">
        <v>55</v>
      </c>
      <c r="C16" s="35"/>
      <c r="D16" s="60">
        <v>3.36</v>
      </c>
      <c r="E16" s="61" t="s">
        <v>53</v>
      </c>
      <c r="F16" s="48">
        <v>0</v>
      </c>
      <c r="G16" s="49"/>
      <c r="H16" s="50"/>
      <c r="I16" s="51" t="s">
        <v>34</v>
      </c>
      <c r="J16" s="52">
        <f aca="true" t="shared" si="0" ref="J16:J22">IF(I16="Less(-)",-1,1)</f>
        <v>1</v>
      </c>
      <c r="K16" s="53" t="s">
        <v>40</v>
      </c>
      <c r="L16" s="53" t="s">
        <v>7</v>
      </c>
      <c r="M16" s="54"/>
      <c r="N16" s="55"/>
      <c r="O16" s="55"/>
      <c r="P16" s="56"/>
      <c r="Q16" s="55"/>
      <c r="R16" s="55"/>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8">
        <f aca="true" t="shared" si="1" ref="BA16:BA22">total_amount_ba($B$2,$D$2,D16,F16,J16,K16,M16)</f>
        <v>0</v>
      </c>
      <c r="BB16" s="58">
        <f aca="true" t="shared" si="2" ref="BB16:BB22">BA16+SUM(N16:AZ16)</f>
        <v>0</v>
      </c>
      <c r="BC16" s="59" t="str">
        <f aca="true" t="shared" si="3" ref="BC16:BC22">SpellNumber(L16,BB16)</f>
        <v>INR Zero Only</v>
      </c>
      <c r="IE16" s="12"/>
      <c r="IF16" s="12"/>
      <c r="IG16" s="12"/>
      <c r="IH16" s="12"/>
      <c r="II16" s="12"/>
    </row>
    <row r="17" spans="1:243" s="11" customFormat="1" ht="106.5" customHeight="1">
      <c r="A17" s="79">
        <v>5</v>
      </c>
      <c r="B17" s="42" t="s">
        <v>113</v>
      </c>
      <c r="C17" s="35"/>
      <c r="D17" s="60">
        <v>108.64</v>
      </c>
      <c r="E17" s="61" t="s">
        <v>53</v>
      </c>
      <c r="F17" s="48">
        <v>0</v>
      </c>
      <c r="G17" s="49"/>
      <c r="H17" s="50"/>
      <c r="I17" s="51" t="s">
        <v>34</v>
      </c>
      <c r="J17" s="52">
        <f t="shared" si="0"/>
        <v>1</v>
      </c>
      <c r="K17" s="53" t="s">
        <v>40</v>
      </c>
      <c r="L17" s="53" t="s">
        <v>7</v>
      </c>
      <c r="M17" s="54"/>
      <c r="N17" s="55"/>
      <c r="O17" s="55"/>
      <c r="P17" s="56"/>
      <c r="Q17" s="55"/>
      <c r="R17" s="55"/>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8">
        <f t="shared" si="1"/>
        <v>0</v>
      </c>
      <c r="BB17" s="58">
        <f t="shared" si="2"/>
        <v>0</v>
      </c>
      <c r="BC17" s="59" t="str">
        <f t="shared" si="3"/>
        <v>INR Zero Only</v>
      </c>
      <c r="IE17" s="12"/>
      <c r="IF17" s="12"/>
      <c r="IG17" s="12"/>
      <c r="IH17" s="12"/>
      <c r="II17" s="12"/>
    </row>
    <row r="18" spans="1:243" s="11" customFormat="1" ht="192.75" customHeight="1">
      <c r="A18" s="40">
        <v>6</v>
      </c>
      <c r="B18" s="42" t="s">
        <v>114</v>
      </c>
      <c r="C18" s="35"/>
      <c r="D18" s="60">
        <v>42.21</v>
      </c>
      <c r="E18" s="61" t="s">
        <v>53</v>
      </c>
      <c r="F18" s="48">
        <v>0</v>
      </c>
      <c r="G18" s="49"/>
      <c r="H18" s="50"/>
      <c r="I18" s="51" t="s">
        <v>34</v>
      </c>
      <c r="J18" s="52">
        <f t="shared" si="0"/>
        <v>1</v>
      </c>
      <c r="K18" s="53" t="s">
        <v>40</v>
      </c>
      <c r="L18" s="53" t="s">
        <v>7</v>
      </c>
      <c r="M18" s="54"/>
      <c r="N18" s="55"/>
      <c r="O18" s="55"/>
      <c r="P18" s="56"/>
      <c r="Q18" s="55"/>
      <c r="R18" s="55"/>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f t="shared" si="1"/>
        <v>0</v>
      </c>
      <c r="BB18" s="58">
        <f t="shared" si="2"/>
        <v>0</v>
      </c>
      <c r="BC18" s="59" t="str">
        <f t="shared" si="3"/>
        <v>INR Zero Only</v>
      </c>
      <c r="IE18" s="12"/>
      <c r="IF18" s="12"/>
      <c r="IG18" s="12"/>
      <c r="IH18" s="12"/>
      <c r="II18" s="12"/>
    </row>
    <row r="19" spans="1:243" s="11" customFormat="1" ht="215.25" customHeight="1">
      <c r="A19" s="40">
        <v>7</v>
      </c>
      <c r="B19" s="42" t="s">
        <v>115</v>
      </c>
      <c r="C19" s="35"/>
      <c r="D19" s="60">
        <v>66.43</v>
      </c>
      <c r="E19" s="61" t="s">
        <v>53</v>
      </c>
      <c r="F19" s="48">
        <v>0</v>
      </c>
      <c r="G19" s="49"/>
      <c r="H19" s="50"/>
      <c r="I19" s="51" t="s">
        <v>34</v>
      </c>
      <c r="J19" s="52">
        <f t="shared" si="0"/>
        <v>1</v>
      </c>
      <c r="K19" s="53" t="s">
        <v>40</v>
      </c>
      <c r="L19" s="53" t="s">
        <v>7</v>
      </c>
      <c r="M19" s="54"/>
      <c r="N19" s="55"/>
      <c r="O19" s="55"/>
      <c r="P19" s="56"/>
      <c r="Q19" s="55"/>
      <c r="R19" s="55"/>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8">
        <f t="shared" si="1"/>
        <v>0</v>
      </c>
      <c r="BB19" s="58">
        <f t="shared" si="2"/>
        <v>0</v>
      </c>
      <c r="BC19" s="59" t="str">
        <f t="shared" si="3"/>
        <v>INR Zero Only</v>
      </c>
      <c r="IE19" s="12"/>
      <c r="IF19" s="12"/>
      <c r="IG19" s="12"/>
      <c r="IH19" s="12"/>
      <c r="II19" s="12"/>
    </row>
    <row r="20" spans="1:243" s="11" customFormat="1" ht="162.75" customHeight="1">
      <c r="A20" s="40">
        <v>8</v>
      </c>
      <c r="B20" s="42" t="s">
        <v>116</v>
      </c>
      <c r="C20" s="35"/>
      <c r="D20" s="60">
        <v>396.75</v>
      </c>
      <c r="E20" s="47" t="s">
        <v>54</v>
      </c>
      <c r="F20" s="48">
        <v>0</v>
      </c>
      <c r="G20" s="49"/>
      <c r="H20" s="50"/>
      <c r="I20" s="51" t="s">
        <v>34</v>
      </c>
      <c r="J20" s="52">
        <f t="shared" si="0"/>
        <v>1</v>
      </c>
      <c r="K20" s="53" t="s">
        <v>40</v>
      </c>
      <c r="L20" s="53" t="s">
        <v>7</v>
      </c>
      <c r="M20" s="54"/>
      <c r="N20" s="55"/>
      <c r="O20" s="55"/>
      <c r="P20" s="56"/>
      <c r="Q20" s="55"/>
      <c r="R20" s="55"/>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8">
        <f t="shared" si="1"/>
        <v>0</v>
      </c>
      <c r="BB20" s="58">
        <f t="shared" si="2"/>
        <v>0</v>
      </c>
      <c r="BC20" s="59" t="str">
        <f t="shared" si="3"/>
        <v>INR Zero Only</v>
      </c>
      <c r="IE20" s="12"/>
      <c r="IF20" s="12"/>
      <c r="IG20" s="12"/>
      <c r="IH20" s="12"/>
      <c r="II20" s="12"/>
    </row>
    <row r="21" spans="1:243" s="11" customFormat="1" ht="175.5" customHeight="1">
      <c r="A21" s="40">
        <v>9</v>
      </c>
      <c r="B21" s="42" t="s">
        <v>150</v>
      </c>
      <c r="C21" s="35"/>
      <c r="D21" s="62">
        <v>793.5</v>
      </c>
      <c r="E21" s="47" t="s">
        <v>54</v>
      </c>
      <c r="F21" s="48">
        <v>0</v>
      </c>
      <c r="G21" s="49"/>
      <c r="H21" s="50"/>
      <c r="I21" s="51" t="s">
        <v>34</v>
      </c>
      <c r="J21" s="52">
        <f t="shared" si="0"/>
        <v>1</v>
      </c>
      <c r="K21" s="53" t="s">
        <v>40</v>
      </c>
      <c r="L21" s="53" t="s">
        <v>7</v>
      </c>
      <c r="M21" s="54"/>
      <c r="N21" s="55"/>
      <c r="O21" s="55"/>
      <c r="P21" s="56"/>
      <c r="Q21" s="55"/>
      <c r="R21" s="55"/>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8">
        <f t="shared" si="1"/>
        <v>0</v>
      </c>
      <c r="BB21" s="58">
        <f t="shared" si="2"/>
        <v>0</v>
      </c>
      <c r="BC21" s="59" t="str">
        <f t="shared" si="3"/>
        <v>INR Zero Only</v>
      </c>
      <c r="IE21" s="12"/>
      <c r="IF21" s="12"/>
      <c r="IG21" s="12"/>
      <c r="IH21" s="12"/>
      <c r="II21" s="12"/>
    </row>
    <row r="22" spans="1:243" s="11" customFormat="1" ht="173.25" customHeight="1">
      <c r="A22" s="40">
        <v>10</v>
      </c>
      <c r="B22" s="42" t="s">
        <v>149</v>
      </c>
      <c r="C22" s="35"/>
      <c r="D22" s="60">
        <v>10.64</v>
      </c>
      <c r="E22" s="61" t="s">
        <v>53</v>
      </c>
      <c r="F22" s="48">
        <v>0</v>
      </c>
      <c r="G22" s="49"/>
      <c r="H22" s="50"/>
      <c r="I22" s="51" t="s">
        <v>34</v>
      </c>
      <c r="J22" s="52">
        <f t="shared" si="0"/>
        <v>1</v>
      </c>
      <c r="K22" s="53" t="s">
        <v>40</v>
      </c>
      <c r="L22" s="53" t="s">
        <v>7</v>
      </c>
      <c r="M22" s="54"/>
      <c r="N22" s="55"/>
      <c r="O22" s="55"/>
      <c r="P22" s="56"/>
      <c r="Q22" s="55"/>
      <c r="R22" s="55"/>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8">
        <f t="shared" si="1"/>
        <v>0</v>
      </c>
      <c r="BB22" s="58">
        <f t="shared" si="2"/>
        <v>0</v>
      </c>
      <c r="BC22" s="59" t="str">
        <f t="shared" si="3"/>
        <v>INR Zero Only</v>
      </c>
      <c r="IE22" s="12"/>
      <c r="IF22" s="12"/>
      <c r="IG22" s="12"/>
      <c r="IH22" s="12"/>
      <c r="II22" s="12"/>
    </row>
    <row r="23" spans="1:243" s="11" customFormat="1" ht="175.5" customHeight="1">
      <c r="A23" s="40">
        <v>11</v>
      </c>
      <c r="B23" s="42" t="s">
        <v>117</v>
      </c>
      <c r="C23" s="35" t="s">
        <v>51</v>
      </c>
      <c r="D23" s="60">
        <v>396.75</v>
      </c>
      <c r="E23" s="47" t="s">
        <v>54</v>
      </c>
      <c r="F23" s="48">
        <v>0</v>
      </c>
      <c r="G23" s="49"/>
      <c r="H23" s="50"/>
      <c r="I23" s="51" t="s">
        <v>34</v>
      </c>
      <c r="J23" s="52">
        <f>IF(I23="Less(-)",-1,1)</f>
        <v>1</v>
      </c>
      <c r="K23" s="53" t="s">
        <v>40</v>
      </c>
      <c r="L23" s="53" t="s">
        <v>7</v>
      </c>
      <c r="M23" s="54"/>
      <c r="N23" s="55"/>
      <c r="O23" s="55"/>
      <c r="P23" s="56"/>
      <c r="Q23" s="55"/>
      <c r="R23" s="55"/>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8">
        <f>total_amount_ba($B$2,$D$2,D23,F23,J23,K23,M23)</f>
        <v>0</v>
      </c>
      <c r="BB23" s="58">
        <f>BA23+SUM(N23:AZ23)</f>
        <v>0</v>
      </c>
      <c r="BC23" s="59" t="str">
        <f>SpellNumber(L23,BB23)</f>
        <v>INR Zero Only</v>
      </c>
      <c r="IE23" s="12">
        <v>1.01</v>
      </c>
      <c r="IF23" s="12" t="s">
        <v>35</v>
      </c>
      <c r="IG23" s="12" t="s">
        <v>31</v>
      </c>
      <c r="IH23" s="12">
        <v>123.223</v>
      </c>
      <c r="II23" s="12" t="s">
        <v>33</v>
      </c>
    </row>
    <row r="24" spans="1:243" s="11" customFormat="1" ht="68.25" customHeight="1">
      <c r="A24" s="40">
        <v>12</v>
      </c>
      <c r="B24" s="42" t="s">
        <v>56</v>
      </c>
      <c r="C24" s="35" t="s">
        <v>44</v>
      </c>
      <c r="D24" s="80">
        <v>41</v>
      </c>
      <c r="E24" s="47" t="s">
        <v>58</v>
      </c>
      <c r="F24" s="48">
        <v>0</v>
      </c>
      <c r="G24" s="49"/>
      <c r="H24" s="50"/>
      <c r="I24" s="51" t="s">
        <v>34</v>
      </c>
      <c r="J24" s="52">
        <f>IF(I24="Less(-)",-1,1)</f>
        <v>1</v>
      </c>
      <c r="K24" s="53" t="s">
        <v>40</v>
      </c>
      <c r="L24" s="53" t="s">
        <v>7</v>
      </c>
      <c r="M24" s="54"/>
      <c r="N24" s="55"/>
      <c r="O24" s="55"/>
      <c r="P24" s="56"/>
      <c r="Q24" s="55"/>
      <c r="R24" s="55"/>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f>total_amount_ba($B$2,$D$2,D24,F24,J24,K24,M24)</f>
        <v>0</v>
      </c>
      <c r="BB24" s="58">
        <f>BA24+SUM(N24:AZ24)</f>
        <v>0</v>
      </c>
      <c r="BC24" s="59" t="str">
        <f>SpellNumber(L24,BB24)</f>
        <v>INR Zero Only</v>
      </c>
      <c r="IE24" s="12">
        <v>1.01</v>
      </c>
      <c r="IF24" s="12" t="s">
        <v>35</v>
      </c>
      <c r="IG24" s="12" t="s">
        <v>31</v>
      </c>
      <c r="IH24" s="12">
        <v>123.223</v>
      </c>
      <c r="II24" s="12" t="s">
        <v>33</v>
      </c>
    </row>
    <row r="25" spans="1:243" s="11" customFormat="1" ht="49.5" customHeight="1">
      <c r="A25" s="63" t="s">
        <v>118</v>
      </c>
      <c r="B25" s="63"/>
      <c r="C25" s="64"/>
      <c r="D25" s="81"/>
      <c r="E25" s="64"/>
      <c r="F25" s="64"/>
      <c r="G25" s="64"/>
      <c r="H25" s="65"/>
      <c r="I25" s="65"/>
      <c r="J25" s="65"/>
      <c r="K25" s="65"/>
      <c r="L25" s="64"/>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7">
        <f>SUM(BA13:BA24)</f>
        <v>0</v>
      </c>
      <c r="BB25" s="67">
        <f>SUM(BB13:BB24)</f>
        <v>0</v>
      </c>
      <c r="BC25" s="68" t="str">
        <f>SpellNumber($E$2,BB25)</f>
        <v>INR Zero Only</v>
      </c>
      <c r="IE25" s="12">
        <v>4</v>
      </c>
      <c r="IF25" s="12" t="s">
        <v>36</v>
      </c>
      <c r="IG25" s="12" t="s">
        <v>38</v>
      </c>
      <c r="IH25" s="12">
        <v>10</v>
      </c>
      <c r="II25" s="12" t="s">
        <v>33</v>
      </c>
    </row>
    <row r="26" spans="1:243" s="13" customFormat="1" ht="39" customHeight="1" hidden="1">
      <c r="A26" s="63" t="s">
        <v>42</v>
      </c>
      <c r="B26" s="63"/>
      <c r="C26" s="69"/>
      <c r="D26" s="33"/>
      <c r="E26" s="28" t="s">
        <v>39</v>
      </c>
      <c r="F26" s="29"/>
      <c r="G26" s="70"/>
      <c r="H26" s="71"/>
      <c r="I26" s="71"/>
      <c r="J26" s="71"/>
      <c r="K26" s="30"/>
      <c r="L26" s="31"/>
      <c r="M26" s="32"/>
      <c r="N26" s="71"/>
      <c r="O26" s="21"/>
      <c r="P26" s="21"/>
      <c r="Q26" s="21"/>
      <c r="R26" s="21"/>
      <c r="S26" s="2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2">
        <f>IF(ISBLANK(F26),0,IF(E26="Excess (+)",ROUND(BA25+(BA25*F26),2),IF(E26="Less (-)",ROUND(BA25+(BA25*F26*(-1)),2),0)))</f>
        <v>0</v>
      </c>
      <c r="BB26" s="73">
        <f>ROUND(BA26,0)</f>
        <v>0</v>
      </c>
      <c r="BC26" s="68" t="str">
        <f>SpellNumber(L26,BB26)</f>
        <v> Zero Only</v>
      </c>
      <c r="IE26" s="14"/>
      <c r="IF26" s="14"/>
      <c r="IG26" s="14"/>
      <c r="IH26" s="14"/>
      <c r="II26" s="14"/>
    </row>
    <row r="27" spans="1:243" s="13" customFormat="1" ht="40.5" customHeight="1">
      <c r="A27" s="63" t="s">
        <v>41</v>
      </c>
      <c r="B27" s="63"/>
      <c r="C27" s="90" t="str">
        <f>SpellNumber($E$2,BB25)</f>
        <v>INR Zero Only</v>
      </c>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IE27" s="14"/>
      <c r="IF27" s="14"/>
      <c r="IG27" s="14"/>
      <c r="IH27" s="14"/>
      <c r="II27" s="14"/>
    </row>
    <row r="28" spans="3:243" s="9" customFormat="1" ht="15">
      <c r="C28" s="15"/>
      <c r="D28" s="34"/>
      <c r="E28" s="15"/>
      <c r="F28" s="15"/>
      <c r="G28" s="15"/>
      <c r="H28" s="15"/>
      <c r="I28" s="15"/>
      <c r="J28" s="15"/>
      <c r="K28" s="15"/>
      <c r="L28" s="15"/>
      <c r="M28" s="15"/>
      <c r="O28" s="15"/>
      <c r="BA28" s="15"/>
      <c r="BC28" s="15"/>
      <c r="IE28" s="10"/>
      <c r="IF28" s="10"/>
      <c r="IG28" s="10"/>
      <c r="IH28" s="10"/>
      <c r="II28" s="10"/>
    </row>
  </sheetData>
  <sheetProtection password="CE88" sheet="1" objects="1" scenarios="1"/>
  <mergeCells count="8">
    <mergeCell ref="A9:BC9"/>
    <mergeCell ref="C27:BC27"/>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Percentage Rate" errorTitle="Invalid Entry" error="Please Choose the Percentage Option then Enter the Percentage Rate" sqref="F26">
      <formula1>IF(E26&lt;&gt;"Select",0,-1)</formula1>
      <formula2>IF(E26&lt;&gt;"Select",99.99,-1)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6">
      <formula1>0</formula1>
      <formula2>IF(E26&lt;&gt;"Select",99.9,0)</formula2>
    </dataValidation>
    <dataValidation type="list" showInputMessage="1" showErrorMessage="1" promptTitle="Less or Excess" prompt="Please select either LESS  ( - )  or  EXCESS  ( + )" errorTitle="Please enter valid values only" error="Please select either LESS ( - ) or  EXCESS  ( + )" sqref="E26">
      <formula1>IF(ISBLANK(F26),$A$3:$C$3,$B$3:$C$3)</formula1>
    </dataValidation>
    <dataValidation type="list" showInputMessage="1" showErrorMessage="1" promptTitle="Option C1 or D1" prompt="Please select the Option C1 or Option D1" errorTitle="Please enter valid values only" error="Please select the Option C1 or Option D1" sqref="D26">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
      <formula1>0</formula1>
      <formula2>99.9</formula2>
    </dataValidation>
    <dataValidation allowBlank="1" showInputMessage="1" showErrorMessage="1" promptTitle="Item Description" prompt="Please enter Item Description in text" sqref="B23"/>
    <dataValidation type="decimal" allowBlank="1" showInputMessage="1" showErrorMessage="1" promptTitle="Rate Entry" prompt="Please enter VAT charges in Rupees for this item. " errorTitle="Invaid Entry" error="Only Numeric Values are allowed. " sqref="M13:M24">
      <formula1>0</formula1>
      <formula2>999999999999999</formula2>
    </dataValidation>
    <dataValidation type="decimal" allowBlank="1" showInputMessage="1" showErrorMessage="1" promptTitle="Quantity" prompt="Please enter the Quantity for this item. " errorTitle="Invalid Entry" error="Only Numeric Values are allowed. " sqref="D13 F13:F24">
      <formula1>0</formula1>
      <formula2>999999999999999</formula2>
    </dataValidation>
    <dataValidation type="list" allowBlank="1" showInputMessage="1" showErrorMessage="1" sqref="K13:K24">
      <formula1>"Partial Conversion, Full Conversion"</formula1>
    </dataValidation>
    <dataValidation allowBlank="1" showInputMessage="1" showErrorMessage="1" promptTitle="Units" prompt="Please enter Units in text" sqref="E13:E24"/>
    <dataValidation type="decimal" allowBlank="1" showInputMessage="1" showErrorMessage="1" promptTitle="Rate Entry" prompt="Please enter the Basic Price in Rupees for this item. " errorTitle="Invaid Entry" error="Only Numeric Values are allowed. " sqref="G13:H2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4">
      <formula1>0</formula1>
      <formula2>999999999999999</formula2>
    </dataValidation>
    <dataValidation allowBlank="1" showInputMessage="1" showErrorMessage="1" promptTitle="Itemcode/Make" prompt="Please enter text" sqref="C13:C24"/>
    <dataValidation type="list" showInputMessage="1" showErrorMessage="1" sqref="I13:I24">
      <formula1>"Excess(+), Less(-)"</formula1>
    </dataValidation>
    <dataValidation allowBlank="1" showInputMessage="1" showErrorMessage="1" promptTitle="Addition / Deduction" prompt="Please Choose the correct One" sqref="J13:J24"/>
    <dataValidation type="list" allowBlank="1" showInputMessage="1" showErrorMessage="1" sqref="L13 L14 L15 L16 L17 L18 L19 L20 L21 L22 L23 L24">
      <formula1>"INR"</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errorTitle="Invalid Entry" error="Only Numeric Values are allowed. " sqref="A13:A16 A18:A24">
      <formula1>0</formula1>
      <formula2>999999999999999</formula2>
    </dataValidation>
  </dataValidations>
  <printOptions/>
  <pageMargins left="0.5511811023622047" right="0.31496062992125984" top="0.5905511811023623" bottom="0.31496062992125984" header="0.31496062992125984" footer="0.31496062992125984"/>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codeName="Sheet17">
    <tabColor theme="4" tint="-0.4999699890613556"/>
  </sheetPr>
  <dimension ref="A1:II27"/>
  <sheetViews>
    <sheetView showGridLines="0" zoomScale="80" zoomScaleNormal="80" zoomScalePageLayoutView="0" workbookViewId="0" topLeftCell="A5">
      <selection activeCell="A5" sqref="A5:BC5"/>
    </sheetView>
  </sheetViews>
  <sheetFormatPr defaultColWidth="9.140625" defaultRowHeight="15"/>
  <cols>
    <col min="1" max="1" width="12.57421875" style="15" customWidth="1"/>
    <col min="2" max="2" width="94.140625" style="15" customWidth="1"/>
    <col min="3" max="3" width="2.7109375" style="15" hidden="1" customWidth="1"/>
    <col min="4" max="4" width="14.57421875" style="34"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20.281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1.57421875" style="15" customWidth="1"/>
    <col min="54" max="54" width="18.8515625" style="15" hidden="1" customWidth="1"/>
    <col min="55" max="55" width="37.421875" style="15" customWidth="1"/>
    <col min="56" max="238" width="9.140625" style="15" customWidth="1"/>
    <col min="239" max="243" width="9.140625" style="17" customWidth="1"/>
    <col min="244" max="16384" width="9.140625" style="15" customWidth="1"/>
  </cols>
  <sheetData>
    <row r="1" spans="1:243" s="1" customFormat="1" ht="25.5" customHeight="1">
      <c r="A1" s="91" t="str">
        <f>B2&amp;" BoQ"</f>
        <v>Item Rate BoQ</v>
      </c>
      <c r="B1" s="91"/>
      <c r="C1" s="91"/>
      <c r="D1" s="91"/>
      <c r="E1" s="91"/>
      <c r="F1" s="91"/>
      <c r="G1" s="91"/>
      <c r="H1" s="91"/>
      <c r="I1" s="91"/>
      <c r="J1" s="91"/>
      <c r="K1" s="91"/>
      <c r="L1" s="92"/>
      <c r="M1" s="75"/>
      <c r="N1" s="75"/>
      <c r="O1" s="76"/>
      <c r="P1" s="76"/>
      <c r="Q1" s="77"/>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8"/>
      <c r="IE1" s="2"/>
      <c r="IF1" s="2"/>
      <c r="IG1" s="2"/>
      <c r="IH1" s="2"/>
      <c r="II1" s="2"/>
    </row>
    <row r="2" spans="1:55" s="1" customFormat="1" ht="25.5" customHeight="1" hidden="1">
      <c r="A2" s="18" t="s">
        <v>3</v>
      </c>
      <c r="B2" s="18" t="s">
        <v>4</v>
      </c>
      <c r="C2" s="19" t="s">
        <v>5</v>
      </c>
      <c r="D2" s="19" t="s">
        <v>6</v>
      </c>
      <c r="E2" s="18" t="s">
        <v>7</v>
      </c>
      <c r="F2" s="21"/>
      <c r="G2" s="21"/>
      <c r="H2" s="21"/>
      <c r="I2" s="21"/>
      <c r="J2" s="22"/>
      <c r="K2" s="22"/>
      <c r="L2" s="22"/>
      <c r="M2" s="36"/>
      <c r="N2" s="36"/>
      <c r="O2" s="37"/>
      <c r="P2" s="37"/>
      <c r="Q2" s="38"/>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row>
    <row r="3" spans="1:243" s="1" customFormat="1" ht="30" customHeight="1" hidden="1">
      <c r="A3" s="21" t="s">
        <v>8</v>
      </c>
      <c r="B3" s="21"/>
      <c r="C3" s="21" t="s">
        <v>9</v>
      </c>
      <c r="D3" s="27"/>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IE3" s="2"/>
      <c r="IF3" s="2"/>
      <c r="IG3" s="2"/>
      <c r="IH3" s="2"/>
      <c r="II3" s="2"/>
    </row>
    <row r="4" spans="1:243" s="3" customFormat="1" ht="30.75" customHeight="1">
      <c r="A4" s="93" t="s">
        <v>52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4"/>
      <c r="IF4" s="4"/>
      <c r="IG4" s="4"/>
      <c r="IH4" s="4"/>
      <c r="II4" s="4"/>
    </row>
    <row r="5" spans="1:243" s="3" customFormat="1" ht="30.75" customHeight="1">
      <c r="A5" s="93" t="s">
        <v>146</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4"/>
      <c r="IF5" s="4"/>
      <c r="IG5" s="4"/>
      <c r="IH5" s="4"/>
      <c r="II5" s="4"/>
    </row>
    <row r="6" spans="1:243" s="3" customFormat="1" ht="30.75" customHeight="1">
      <c r="A6" s="93" t="s">
        <v>59</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4"/>
      <c r="IF6" s="4"/>
      <c r="IG6" s="4"/>
      <c r="IH6" s="4"/>
      <c r="II6" s="4"/>
    </row>
    <row r="7" spans="1:243" s="3"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4"/>
      <c r="IF7" s="4"/>
      <c r="IG7" s="4"/>
      <c r="IH7" s="4"/>
      <c r="II7" s="4"/>
    </row>
    <row r="8" spans="1:243" s="5" customFormat="1" ht="72.75" customHeight="1">
      <c r="A8" s="23" t="s">
        <v>43</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IE8" s="6"/>
      <c r="IF8" s="6"/>
      <c r="IG8" s="6"/>
      <c r="IH8" s="6"/>
      <c r="II8" s="6"/>
    </row>
    <row r="9" spans="1:243" s="7" customFormat="1" ht="74.25" customHeight="1">
      <c r="A9" s="88" t="s">
        <v>64</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IE9" s="8"/>
      <c r="IF9" s="8"/>
      <c r="IG9" s="8"/>
      <c r="IH9" s="8"/>
      <c r="II9" s="8"/>
    </row>
    <row r="10" spans="1:243" s="9" customFormat="1" ht="18.75" customHeight="1">
      <c r="A10" s="20" t="s">
        <v>45</v>
      </c>
      <c r="B10" s="20" t="s">
        <v>46</v>
      </c>
      <c r="C10" s="20" t="s">
        <v>46</v>
      </c>
      <c r="D10" s="39" t="s">
        <v>45</v>
      </c>
      <c r="E10" s="20" t="s">
        <v>46</v>
      </c>
      <c r="F10" s="20" t="s">
        <v>11</v>
      </c>
      <c r="G10" s="20" t="s">
        <v>11</v>
      </c>
      <c r="H10" s="20" t="s">
        <v>12</v>
      </c>
      <c r="I10" s="20" t="s">
        <v>46</v>
      </c>
      <c r="J10" s="20" t="s">
        <v>45</v>
      </c>
      <c r="K10" s="20" t="s">
        <v>47</v>
      </c>
      <c r="L10" s="20" t="s">
        <v>46</v>
      </c>
      <c r="M10" s="20" t="s">
        <v>45</v>
      </c>
      <c r="N10" s="20" t="s">
        <v>11</v>
      </c>
      <c r="O10" s="20" t="s">
        <v>11</v>
      </c>
      <c r="P10" s="20" t="s">
        <v>11</v>
      </c>
      <c r="Q10" s="20" t="s">
        <v>11</v>
      </c>
      <c r="R10" s="20" t="s">
        <v>12</v>
      </c>
      <c r="S10" s="20" t="s">
        <v>12</v>
      </c>
      <c r="T10" s="20" t="s">
        <v>11</v>
      </c>
      <c r="U10" s="20" t="s">
        <v>11</v>
      </c>
      <c r="V10" s="20" t="s">
        <v>11</v>
      </c>
      <c r="W10" s="20" t="s">
        <v>11</v>
      </c>
      <c r="X10" s="20" t="s">
        <v>12</v>
      </c>
      <c r="Y10" s="20" t="s">
        <v>12</v>
      </c>
      <c r="Z10" s="20" t="s">
        <v>11</v>
      </c>
      <c r="AA10" s="20" t="s">
        <v>11</v>
      </c>
      <c r="AB10" s="20" t="s">
        <v>11</v>
      </c>
      <c r="AC10" s="20" t="s">
        <v>11</v>
      </c>
      <c r="AD10" s="20" t="s">
        <v>12</v>
      </c>
      <c r="AE10" s="20" t="s">
        <v>12</v>
      </c>
      <c r="AF10" s="20" t="s">
        <v>11</v>
      </c>
      <c r="AG10" s="20" t="s">
        <v>11</v>
      </c>
      <c r="AH10" s="20" t="s">
        <v>11</v>
      </c>
      <c r="AI10" s="20" t="s">
        <v>11</v>
      </c>
      <c r="AJ10" s="20" t="s">
        <v>12</v>
      </c>
      <c r="AK10" s="20" t="s">
        <v>12</v>
      </c>
      <c r="AL10" s="20" t="s">
        <v>11</v>
      </c>
      <c r="AM10" s="20" t="s">
        <v>11</v>
      </c>
      <c r="AN10" s="20" t="s">
        <v>11</v>
      </c>
      <c r="AO10" s="20" t="s">
        <v>11</v>
      </c>
      <c r="AP10" s="20" t="s">
        <v>12</v>
      </c>
      <c r="AQ10" s="20" t="s">
        <v>12</v>
      </c>
      <c r="AR10" s="20" t="s">
        <v>11</v>
      </c>
      <c r="AS10" s="20" t="s">
        <v>11</v>
      </c>
      <c r="AT10" s="20" t="s">
        <v>45</v>
      </c>
      <c r="AU10" s="20" t="s">
        <v>45</v>
      </c>
      <c r="AV10" s="20" t="s">
        <v>12</v>
      </c>
      <c r="AW10" s="20" t="s">
        <v>12</v>
      </c>
      <c r="AX10" s="20" t="s">
        <v>45</v>
      </c>
      <c r="AY10" s="20" t="s">
        <v>45</v>
      </c>
      <c r="AZ10" s="20" t="s">
        <v>13</v>
      </c>
      <c r="BA10" s="20" t="s">
        <v>45</v>
      </c>
      <c r="BB10" s="20" t="s">
        <v>45</v>
      </c>
      <c r="BC10" s="20" t="s">
        <v>46</v>
      </c>
      <c r="IE10" s="10"/>
      <c r="IF10" s="10"/>
      <c r="IG10" s="10"/>
      <c r="IH10" s="10"/>
      <c r="II10" s="10"/>
    </row>
    <row r="11" spans="1:243" s="9" customFormat="1" ht="64.5" customHeight="1">
      <c r="A11" s="20" t="s">
        <v>0</v>
      </c>
      <c r="B11" s="20" t="s">
        <v>14</v>
      </c>
      <c r="C11" s="20" t="s">
        <v>1</v>
      </c>
      <c r="D11" s="39" t="s">
        <v>15</v>
      </c>
      <c r="E11" s="20" t="s">
        <v>16</v>
      </c>
      <c r="F11" s="20" t="s">
        <v>48</v>
      </c>
      <c r="G11" s="20"/>
      <c r="H11" s="20"/>
      <c r="I11" s="20" t="s">
        <v>17</v>
      </c>
      <c r="J11" s="20" t="s">
        <v>18</v>
      </c>
      <c r="K11" s="20" t="s">
        <v>19</v>
      </c>
      <c r="L11" s="20" t="s">
        <v>20</v>
      </c>
      <c r="M11" s="24" t="s">
        <v>49</v>
      </c>
      <c r="N11" s="20" t="s">
        <v>21</v>
      </c>
      <c r="O11" s="20" t="s">
        <v>22</v>
      </c>
      <c r="P11" s="20" t="s">
        <v>23</v>
      </c>
      <c r="Q11" s="20" t="s">
        <v>24</v>
      </c>
      <c r="R11" s="20"/>
      <c r="S11" s="20"/>
      <c r="T11" s="20" t="s">
        <v>25</v>
      </c>
      <c r="U11" s="20" t="s">
        <v>26</v>
      </c>
      <c r="V11" s="20" t="s">
        <v>27</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5" t="s">
        <v>50</v>
      </c>
      <c r="BB11" s="26" t="s">
        <v>28</v>
      </c>
      <c r="BC11" s="26" t="s">
        <v>29</v>
      </c>
      <c r="IE11" s="10"/>
      <c r="IF11" s="10"/>
      <c r="IG11" s="10"/>
      <c r="IH11" s="10"/>
      <c r="II11" s="10"/>
    </row>
    <row r="12" spans="1:243" s="9" customFormat="1" ht="15">
      <c r="A12" s="20">
        <v>1</v>
      </c>
      <c r="B12" s="20">
        <v>2</v>
      </c>
      <c r="C12" s="20">
        <v>3</v>
      </c>
      <c r="D12" s="39">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53</v>
      </c>
      <c r="BB12" s="20">
        <v>54</v>
      </c>
      <c r="BC12" s="20">
        <v>55</v>
      </c>
      <c r="IE12" s="10"/>
      <c r="IF12" s="10"/>
      <c r="IG12" s="10"/>
      <c r="IH12" s="10"/>
      <c r="II12" s="10"/>
    </row>
    <row r="13" spans="1:243" s="11" customFormat="1" ht="168" customHeight="1">
      <c r="A13" s="40">
        <v>1</v>
      </c>
      <c r="B13" s="43" t="s">
        <v>66</v>
      </c>
      <c r="C13" s="35"/>
      <c r="D13" s="74">
        <v>0.051</v>
      </c>
      <c r="E13" s="47" t="s">
        <v>57</v>
      </c>
      <c r="F13" s="48">
        <v>0</v>
      </c>
      <c r="G13" s="49"/>
      <c r="H13" s="50"/>
      <c r="I13" s="51" t="s">
        <v>34</v>
      </c>
      <c r="J13" s="52">
        <f aca="true" t="shared" si="0" ref="J13:J23">IF(I13="Less(-)",-1,1)</f>
        <v>1</v>
      </c>
      <c r="K13" s="53" t="s">
        <v>40</v>
      </c>
      <c r="L13" s="53" t="s">
        <v>7</v>
      </c>
      <c r="M13" s="54"/>
      <c r="N13" s="55"/>
      <c r="O13" s="55"/>
      <c r="P13" s="56"/>
      <c r="Q13" s="55"/>
      <c r="R13" s="55"/>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 aca="true" t="shared" si="1" ref="BA13:BA23">total_amount_ba($B$2,$D$2,D13,F13,J13,K13,M13)</f>
        <v>0</v>
      </c>
      <c r="BB13" s="58">
        <f aca="true" t="shared" si="2" ref="BB13:BB23">BA13+SUM(N13:AZ13)</f>
        <v>0</v>
      </c>
      <c r="BC13" s="59" t="str">
        <f aca="true" t="shared" si="3" ref="BC13:BC23">SpellNumber(L13,BB13)</f>
        <v>INR Zero Only</v>
      </c>
      <c r="IE13" s="12"/>
      <c r="IF13" s="12"/>
      <c r="IG13" s="12"/>
      <c r="IH13" s="12"/>
      <c r="II13" s="12"/>
    </row>
    <row r="14" spans="1:243" s="11" customFormat="1" ht="98.25" customHeight="1">
      <c r="A14" s="40">
        <v>2</v>
      </c>
      <c r="B14" s="43" t="s">
        <v>142</v>
      </c>
      <c r="C14" s="35" t="s">
        <v>37</v>
      </c>
      <c r="D14" s="62">
        <v>555</v>
      </c>
      <c r="E14" s="47" t="s">
        <v>54</v>
      </c>
      <c r="F14" s="48">
        <v>0</v>
      </c>
      <c r="G14" s="49"/>
      <c r="H14" s="50"/>
      <c r="I14" s="51" t="s">
        <v>34</v>
      </c>
      <c r="J14" s="52">
        <f t="shared" si="0"/>
        <v>1</v>
      </c>
      <c r="K14" s="53" t="s">
        <v>40</v>
      </c>
      <c r="L14" s="53" t="s">
        <v>7</v>
      </c>
      <c r="M14" s="54"/>
      <c r="N14" s="55"/>
      <c r="O14" s="55"/>
      <c r="P14" s="56"/>
      <c r="Q14" s="55"/>
      <c r="R14" s="55"/>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8">
        <f t="shared" si="1"/>
        <v>0</v>
      </c>
      <c r="BB14" s="58">
        <f t="shared" si="2"/>
        <v>0</v>
      </c>
      <c r="BC14" s="59" t="str">
        <f t="shared" si="3"/>
        <v>INR Zero Only</v>
      </c>
      <c r="IE14" s="12">
        <v>1.01</v>
      </c>
      <c r="IF14" s="12" t="s">
        <v>35</v>
      </c>
      <c r="IG14" s="12" t="s">
        <v>31</v>
      </c>
      <c r="IH14" s="12">
        <v>123.223</v>
      </c>
      <c r="II14" s="12" t="s">
        <v>33</v>
      </c>
    </row>
    <row r="15" spans="1:243" s="11" customFormat="1" ht="137.25" customHeight="1">
      <c r="A15" s="40">
        <v>3</v>
      </c>
      <c r="B15" s="43" t="s">
        <v>111</v>
      </c>
      <c r="C15" s="35"/>
      <c r="D15" s="62">
        <v>52</v>
      </c>
      <c r="E15" s="61" t="s">
        <v>53</v>
      </c>
      <c r="F15" s="48">
        <v>0</v>
      </c>
      <c r="G15" s="49"/>
      <c r="H15" s="50"/>
      <c r="I15" s="51" t="s">
        <v>34</v>
      </c>
      <c r="J15" s="52">
        <f t="shared" si="0"/>
        <v>1</v>
      </c>
      <c r="K15" s="53" t="s">
        <v>40</v>
      </c>
      <c r="L15" s="53" t="s">
        <v>7</v>
      </c>
      <c r="M15" s="54"/>
      <c r="N15" s="55"/>
      <c r="O15" s="55"/>
      <c r="P15" s="56"/>
      <c r="Q15" s="55"/>
      <c r="R15" s="55"/>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 t="shared" si="1"/>
        <v>0</v>
      </c>
      <c r="BB15" s="58">
        <f t="shared" si="2"/>
        <v>0</v>
      </c>
      <c r="BC15" s="59" t="str">
        <f t="shared" si="3"/>
        <v>INR Zero Only</v>
      </c>
      <c r="IE15" s="12">
        <v>1</v>
      </c>
      <c r="IF15" s="12" t="s">
        <v>30</v>
      </c>
      <c r="IG15" s="12" t="s">
        <v>31</v>
      </c>
      <c r="IH15" s="12">
        <v>10</v>
      </c>
      <c r="II15" s="12" t="s">
        <v>32</v>
      </c>
    </row>
    <row r="16" spans="1:243" s="11" customFormat="1" ht="114" customHeight="1">
      <c r="A16" s="40">
        <v>4</v>
      </c>
      <c r="B16" s="43" t="s">
        <v>67</v>
      </c>
      <c r="C16" s="35"/>
      <c r="D16" s="62">
        <v>9</v>
      </c>
      <c r="E16" s="61" t="s">
        <v>53</v>
      </c>
      <c r="F16" s="48">
        <v>0</v>
      </c>
      <c r="G16" s="49"/>
      <c r="H16" s="50"/>
      <c r="I16" s="51" t="s">
        <v>34</v>
      </c>
      <c r="J16" s="52">
        <f t="shared" si="0"/>
        <v>1</v>
      </c>
      <c r="K16" s="53" t="s">
        <v>40</v>
      </c>
      <c r="L16" s="53" t="s">
        <v>7</v>
      </c>
      <c r="M16" s="54"/>
      <c r="N16" s="55"/>
      <c r="O16" s="55"/>
      <c r="P16" s="56"/>
      <c r="Q16" s="55"/>
      <c r="R16" s="55"/>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8">
        <f t="shared" si="1"/>
        <v>0</v>
      </c>
      <c r="BB16" s="58">
        <f t="shared" si="2"/>
        <v>0</v>
      </c>
      <c r="BC16" s="59" t="str">
        <f t="shared" si="3"/>
        <v>INR Zero Only</v>
      </c>
      <c r="IE16" s="12"/>
      <c r="IF16" s="12"/>
      <c r="IG16" s="12"/>
      <c r="IH16" s="12"/>
      <c r="II16" s="12"/>
    </row>
    <row r="17" spans="1:243" s="11" customFormat="1" ht="105" customHeight="1">
      <c r="A17" s="79">
        <v>5</v>
      </c>
      <c r="B17" s="43" t="s">
        <v>110</v>
      </c>
      <c r="C17" s="35"/>
      <c r="D17" s="60">
        <v>80.26</v>
      </c>
      <c r="E17" s="61" t="s">
        <v>53</v>
      </c>
      <c r="F17" s="48">
        <v>0</v>
      </c>
      <c r="G17" s="49"/>
      <c r="H17" s="50"/>
      <c r="I17" s="51" t="s">
        <v>34</v>
      </c>
      <c r="J17" s="52">
        <f t="shared" si="0"/>
        <v>1</v>
      </c>
      <c r="K17" s="53" t="s">
        <v>40</v>
      </c>
      <c r="L17" s="53" t="s">
        <v>7</v>
      </c>
      <c r="M17" s="54"/>
      <c r="N17" s="55"/>
      <c r="O17" s="55"/>
      <c r="P17" s="56"/>
      <c r="Q17" s="55"/>
      <c r="R17" s="55"/>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8">
        <f t="shared" si="1"/>
        <v>0</v>
      </c>
      <c r="BB17" s="58">
        <f t="shared" si="2"/>
        <v>0</v>
      </c>
      <c r="BC17" s="59" t="str">
        <f t="shared" si="3"/>
        <v>INR Zero Only</v>
      </c>
      <c r="IE17" s="12"/>
      <c r="IF17" s="12"/>
      <c r="IG17" s="12"/>
      <c r="IH17" s="12"/>
      <c r="II17" s="12"/>
    </row>
    <row r="18" spans="1:243" s="11" customFormat="1" ht="135.75" customHeight="1">
      <c r="A18" s="40">
        <v>6</v>
      </c>
      <c r="B18" s="43" t="s">
        <v>68</v>
      </c>
      <c r="C18" s="35"/>
      <c r="D18" s="60">
        <v>22.88</v>
      </c>
      <c r="E18" s="61" t="s">
        <v>53</v>
      </c>
      <c r="F18" s="48">
        <v>0</v>
      </c>
      <c r="G18" s="49"/>
      <c r="H18" s="50"/>
      <c r="I18" s="51" t="s">
        <v>34</v>
      </c>
      <c r="J18" s="52">
        <f t="shared" si="0"/>
        <v>1</v>
      </c>
      <c r="K18" s="53" t="s">
        <v>40</v>
      </c>
      <c r="L18" s="53" t="s">
        <v>7</v>
      </c>
      <c r="M18" s="54"/>
      <c r="N18" s="55"/>
      <c r="O18" s="55"/>
      <c r="P18" s="56"/>
      <c r="Q18" s="55"/>
      <c r="R18" s="55"/>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f t="shared" si="1"/>
        <v>0</v>
      </c>
      <c r="BB18" s="58">
        <f t="shared" si="2"/>
        <v>0</v>
      </c>
      <c r="BC18" s="59" t="str">
        <f t="shared" si="3"/>
        <v>INR Zero Only</v>
      </c>
      <c r="IE18" s="12"/>
      <c r="IF18" s="12"/>
      <c r="IG18" s="12"/>
      <c r="IH18" s="12"/>
      <c r="II18" s="12"/>
    </row>
    <row r="19" spans="1:243" s="11" customFormat="1" ht="168" customHeight="1">
      <c r="A19" s="40">
        <v>7</v>
      </c>
      <c r="B19" s="43" t="s">
        <v>69</v>
      </c>
      <c r="C19" s="35"/>
      <c r="D19" s="60">
        <v>57.38</v>
      </c>
      <c r="E19" s="61" t="s">
        <v>53</v>
      </c>
      <c r="F19" s="48">
        <v>0</v>
      </c>
      <c r="G19" s="49"/>
      <c r="H19" s="50"/>
      <c r="I19" s="51" t="s">
        <v>34</v>
      </c>
      <c r="J19" s="52">
        <f t="shared" si="0"/>
        <v>1</v>
      </c>
      <c r="K19" s="53" t="s">
        <v>40</v>
      </c>
      <c r="L19" s="53" t="s">
        <v>7</v>
      </c>
      <c r="M19" s="54"/>
      <c r="N19" s="55"/>
      <c r="O19" s="55"/>
      <c r="P19" s="56"/>
      <c r="Q19" s="55"/>
      <c r="R19" s="55"/>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8">
        <f t="shared" si="1"/>
        <v>0</v>
      </c>
      <c r="BB19" s="58">
        <f t="shared" si="2"/>
        <v>0</v>
      </c>
      <c r="BC19" s="59" t="str">
        <f t="shared" si="3"/>
        <v>INR Zero Only</v>
      </c>
      <c r="IE19" s="12"/>
      <c r="IF19" s="12"/>
      <c r="IG19" s="12"/>
      <c r="IH19" s="12"/>
      <c r="II19" s="12"/>
    </row>
    <row r="20" spans="1:243" s="11" customFormat="1" ht="109.5" customHeight="1">
      <c r="A20" s="40">
        <v>8</v>
      </c>
      <c r="B20" s="43" t="s">
        <v>143</v>
      </c>
      <c r="C20" s="35"/>
      <c r="D20" s="62">
        <v>765</v>
      </c>
      <c r="E20" s="47" t="s">
        <v>54</v>
      </c>
      <c r="F20" s="48">
        <v>0</v>
      </c>
      <c r="G20" s="49"/>
      <c r="H20" s="50"/>
      <c r="I20" s="51" t="s">
        <v>34</v>
      </c>
      <c r="J20" s="52">
        <f t="shared" si="0"/>
        <v>1</v>
      </c>
      <c r="K20" s="53" t="s">
        <v>40</v>
      </c>
      <c r="L20" s="53" t="s">
        <v>7</v>
      </c>
      <c r="M20" s="54"/>
      <c r="N20" s="55"/>
      <c r="O20" s="55"/>
      <c r="P20" s="56"/>
      <c r="Q20" s="55"/>
      <c r="R20" s="55"/>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8">
        <f t="shared" si="1"/>
        <v>0</v>
      </c>
      <c r="BB20" s="58">
        <f t="shared" si="2"/>
        <v>0</v>
      </c>
      <c r="BC20" s="59" t="str">
        <f t="shared" si="3"/>
        <v>INR Zero Only</v>
      </c>
      <c r="IE20" s="12"/>
      <c r="IF20" s="12"/>
      <c r="IG20" s="12"/>
      <c r="IH20" s="12"/>
      <c r="II20" s="12"/>
    </row>
    <row r="21" spans="1:243" s="11" customFormat="1" ht="113.25" customHeight="1">
      <c r="A21" s="40">
        <v>9</v>
      </c>
      <c r="B21" s="43" t="s">
        <v>144</v>
      </c>
      <c r="C21" s="35"/>
      <c r="D21" s="62">
        <v>1530</v>
      </c>
      <c r="E21" s="47" t="s">
        <v>54</v>
      </c>
      <c r="F21" s="48">
        <v>0</v>
      </c>
      <c r="G21" s="49"/>
      <c r="H21" s="50"/>
      <c r="I21" s="51" t="s">
        <v>34</v>
      </c>
      <c r="J21" s="52">
        <f t="shared" si="0"/>
        <v>1</v>
      </c>
      <c r="K21" s="53" t="s">
        <v>40</v>
      </c>
      <c r="L21" s="53" t="s">
        <v>7</v>
      </c>
      <c r="M21" s="54"/>
      <c r="N21" s="55"/>
      <c r="O21" s="55"/>
      <c r="P21" s="56"/>
      <c r="Q21" s="55"/>
      <c r="R21" s="55"/>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8">
        <f t="shared" si="1"/>
        <v>0</v>
      </c>
      <c r="BB21" s="58">
        <f t="shared" si="2"/>
        <v>0</v>
      </c>
      <c r="BC21" s="59" t="str">
        <f t="shared" si="3"/>
        <v>INR Zero Only</v>
      </c>
      <c r="IE21" s="12"/>
      <c r="IF21" s="12"/>
      <c r="IG21" s="12"/>
      <c r="IH21" s="12"/>
      <c r="II21" s="12"/>
    </row>
    <row r="22" spans="1:243" s="11" customFormat="1" ht="127.5" customHeight="1">
      <c r="A22" s="40">
        <v>10</v>
      </c>
      <c r="B22" s="43" t="s">
        <v>145</v>
      </c>
      <c r="C22" s="35"/>
      <c r="D22" s="62">
        <v>15.3</v>
      </c>
      <c r="E22" s="61" t="s">
        <v>53</v>
      </c>
      <c r="F22" s="48">
        <v>0</v>
      </c>
      <c r="G22" s="49"/>
      <c r="H22" s="50"/>
      <c r="I22" s="51" t="s">
        <v>34</v>
      </c>
      <c r="J22" s="52">
        <f t="shared" si="0"/>
        <v>1</v>
      </c>
      <c r="K22" s="53" t="s">
        <v>40</v>
      </c>
      <c r="L22" s="53" t="s">
        <v>7</v>
      </c>
      <c r="M22" s="54"/>
      <c r="N22" s="55"/>
      <c r="O22" s="55"/>
      <c r="P22" s="56"/>
      <c r="Q22" s="55"/>
      <c r="R22" s="55"/>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8">
        <f t="shared" si="1"/>
        <v>0</v>
      </c>
      <c r="BB22" s="58">
        <f t="shared" si="2"/>
        <v>0</v>
      </c>
      <c r="BC22" s="59" t="str">
        <f t="shared" si="3"/>
        <v>INR Zero Only</v>
      </c>
      <c r="IE22" s="12"/>
      <c r="IF22" s="12"/>
      <c r="IG22" s="12"/>
      <c r="IH22" s="12"/>
      <c r="II22" s="12"/>
    </row>
    <row r="23" spans="1:243" s="11" customFormat="1" ht="123.75" customHeight="1">
      <c r="A23" s="40">
        <v>11</v>
      </c>
      <c r="B23" s="43" t="s">
        <v>70</v>
      </c>
      <c r="C23" s="35" t="s">
        <v>51</v>
      </c>
      <c r="D23" s="62">
        <v>765</v>
      </c>
      <c r="E23" s="47" t="s">
        <v>54</v>
      </c>
      <c r="F23" s="48">
        <v>0</v>
      </c>
      <c r="G23" s="49"/>
      <c r="H23" s="50"/>
      <c r="I23" s="51" t="s">
        <v>34</v>
      </c>
      <c r="J23" s="52">
        <f t="shared" si="0"/>
        <v>1</v>
      </c>
      <c r="K23" s="53" t="s">
        <v>40</v>
      </c>
      <c r="L23" s="53" t="s">
        <v>7</v>
      </c>
      <c r="M23" s="54"/>
      <c r="N23" s="55"/>
      <c r="O23" s="55"/>
      <c r="P23" s="56"/>
      <c r="Q23" s="55"/>
      <c r="R23" s="55"/>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8">
        <f t="shared" si="1"/>
        <v>0</v>
      </c>
      <c r="BB23" s="58">
        <f t="shared" si="2"/>
        <v>0</v>
      </c>
      <c r="BC23" s="59" t="str">
        <f t="shared" si="3"/>
        <v>INR Zero Only</v>
      </c>
      <c r="IE23" s="12">
        <v>1.01</v>
      </c>
      <c r="IF23" s="12" t="s">
        <v>35</v>
      </c>
      <c r="IG23" s="12" t="s">
        <v>31</v>
      </c>
      <c r="IH23" s="12">
        <v>123.223</v>
      </c>
      <c r="II23" s="12" t="s">
        <v>33</v>
      </c>
    </row>
    <row r="24" spans="1:243" s="11" customFormat="1" ht="49.5" customHeight="1">
      <c r="A24" s="63" t="s">
        <v>118</v>
      </c>
      <c r="B24" s="63"/>
      <c r="C24" s="64"/>
      <c r="D24" s="81"/>
      <c r="E24" s="64"/>
      <c r="F24" s="64"/>
      <c r="G24" s="64"/>
      <c r="H24" s="65"/>
      <c r="I24" s="65"/>
      <c r="J24" s="65"/>
      <c r="K24" s="65"/>
      <c r="L24" s="64"/>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7">
        <f>SUM(BA13:BA23)</f>
        <v>0</v>
      </c>
      <c r="BB24" s="67">
        <f>SUM(BB13:BB23)</f>
        <v>0</v>
      </c>
      <c r="BC24" s="68" t="str">
        <f>SpellNumber($E$2,BB24)</f>
        <v>INR Zero Only</v>
      </c>
      <c r="IE24" s="12">
        <v>4</v>
      </c>
      <c r="IF24" s="12" t="s">
        <v>36</v>
      </c>
      <c r="IG24" s="12" t="s">
        <v>38</v>
      </c>
      <c r="IH24" s="12">
        <v>10</v>
      </c>
      <c r="II24" s="12" t="s">
        <v>33</v>
      </c>
    </row>
    <row r="25" spans="1:243" s="13" customFormat="1" ht="39" customHeight="1" hidden="1">
      <c r="A25" s="63" t="s">
        <v>42</v>
      </c>
      <c r="B25" s="63"/>
      <c r="C25" s="69"/>
      <c r="D25" s="33"/>
      <c r="E25" s="28" t="s">
        <v>39</v>
      </c>
      <c r="F25" s="29"/>
      <c r="G25" s="70"/>
      <c r="H25" s="71"/>
      <c r="I25" s="71"/>
      <c r="J25" s="71"/>
      <c r="K25" s="30"/>
      <c r="L25" s="31"/>
      <c r="M25" s="32"/>
      <c r="N25" s="71"/>
      <c r="O25" s="21"/>
      <c r="P25" s="21"/>
      <c r="Q25" s="21"/>
      <c r="R25" s="21"/>
      <c r="S25" s="2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2">
        <f>IF(ISBLANK(F25),0,IF(E25="Excess (+)",ROUND(BA24+(BA24*F25),2),IF(E25="Less (-)",ROUND(BA24+(BA24*F25*(-1)),2),0)))</f>
        <v>0</v>
      </c>
      <c r="BB25" s="73">
        <f>ROUND(BA25,0)</f>
        <v>0</v>
      </c>
      <c r="BC25" s="68" t="str">
        <f>SpellNumber(L25,BB25)</f>
        <v> Zero Only</v>
      </c>
      <c r="IE25" s="14"/>
      <c r="IF25" s="14"/>
      <c r="IG25" s="14"/>
      <c r="IH25" s="14"/>
      <c r="II25" s="14"/>
    </row>
    <row r="26" spans="1:243" s="13" customFormat="1" ht="51" customHeight="1">
      <c r="A26" s="63" t="s">
        <v>41</v>
      </c>
      <c r="B26" s="63"/>
      <c r="C26" s="90" t="str">
        <f>SpellNumber($E$2,BB24)</f>
        <v>INR Zero Only</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IE26" s="14"/>
      <c r="IF26" s="14"/>
      <c r="IG26" s="14"/>
      <c r="IH26" s="14"/>
      <c r="II26" s="14"/>
    </row>
    <row r="27" spans="3:243" s="9" customFormat="1" ht="15">
      <c r="C27" s="15"/>
      <c r="D27" s="34"/>
      <c r="E27" s="15"/>
      <c r="F27" s="15"/>
      <c r="G27" s="15"/>
      <c r="H27" s="15"/>
      <c r="I27" s="15"/>
      <c r="J27" s="15"/>
      <c r="K27" s="15"/>
      <c r="L27" s="15"/>
      <c r="M27" s="15"/>
      <c r="O27" s="15"/>
      <c r="BA27" s="15"/>
      <c r="BC27" s="15"/>
      <c r="IE27" s="10"/>
      <c r="IF27" s="10"/>
      <c r="IG27" s="10"/>
      <c r="IH27" s="10"/>
      <c r="II27" s="10"/>
    </row>
  </sheetData>
  <sheetProtection password="CE88" sheet="1" objects="1" scenarios="1"/>
  <mergeCells count="8">
    <mergeCell ref="A9:BC9"/>
    <mergeCell ref="C26:BC26"/>
    <mergeCell ref="A1:L1"/>
    <mergeCell ref="A4:BC4"/>
    <mergeCell ref="A5:BC5"/>
    <mergeCell ref="A6:BC6"/>
    <mergeCell ref="A7:BC7"/>
    <mergeCell ref="B8:BC8"/>
  </mergeCells>
  <dataValidations count="22">
    <dataValidation type="decimal" allowBlank="1" showInputMessage="1" showErrorMessage="1" errorTitle="Invalid Entry" error="Only Numeric Values are allowed. " sqref="A13:A16 A18:A2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13 L14 L15 L16 L17 L18 L19 L20 L21 L22 L23">
      <formula1>"INR"</formula1>
    </dataValidation>
    <dataValidation allowBlank="1" showInputMessage="1" showErrorMessage="1" promptTitle="Addition / Deduction" prompt="Please Choose the correct One" sqref="J13:J23"/>
    <dataValidation type="list" showInputMessage="1" showErrorMessage="1" sqref="I13:I23">
      <formula1>"Excess(+), Less(-)"</formula1>
    </dataValidation>
    <dataValidation allowBlank="1" showInputMessage="1" showErrorMessage="1" promptTitle="Itemcode/Make" prompt="Please enter text" sqref="C13:C23"/>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dataValidation type="list" allowBlank="1" showInputMessage="1" showErrorMessage="1" sqref="K13:K23">
      <formula1>"Partial Conversion, Full Conversion"</formula1>
    </dataValidation>
    <dataValidation type="decimal" allowBlank="1" showInputMessage="1" showErrorMessage="1" promptTitle="Quantity" prompt="Please enter the Quantity for this item. " errorTitle="Invalid Entry" error="Only Numeric Values are allowed. " sqref="D13 F13:F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23">
      <formula1>0</formula1>
      <formula2>999999999999999</formula2>
    </dataValidation>
    <dataValidation allowBlank="1" showInputMessage="1" showErrorMessage="1" promptTitle="Item Description" prompt="Please enter Item Description in text" sqref="B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s>
  <printOptions/>
  <pageMargins left="0.5511811023622047" right="0.31496062992125984" top="0.5905511811023623" bottom="0.31496062992125984" header="0.31496062992125984" footer="0.31496062992125984"/>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codeName="Sheet18">
    <tabColor theme="4" tint="-0.4999699890613556"/>
  </sheetPr>
  <dimension ref="A1:II27"/>
  <sheetViews>
    <sheetView showGridLines="0" zoomScale="80" zoomScaleNormal="80" zoomScalePageLayoutView="0" workbookViewId="0" topLeftCell="A1">
      <selection activeCell="B8" sqref="B8:BC8"/>
    </sheetView>
  </sheetViews>
  <sheetFormatPr defaultColWidth="9.140625" defaultRowHeight="15"/>
  <cols>
    <col min="1" max="1" width="12.57421875" style="15" customWidth="1"/>
    <col min="2" max="2" width="95.421875" style="15" customWidth="1"/>
    <col min="3" max="3" width="12.140625" style="15" hidden="1" customWidth="1"/>
    <col min="4" max="4" width="14.57421875" style="34"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20.281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1.57421875" style="15" customWidth="1"/>
    <col min="54" max="54" width="18.8515625" style="15" hidden="1" customWidth="1"/>
    <col min="55" max="55" width="34.57421875" style="15" customWidth="1"/>
    <col min="56" max="238" width="9.140625" style="15" customWidth="1"/>
    <col min="239" max="243" width="9.140625" style="17" customWidth="1"/>
    <col min="244" max="16384" width="9.140625" style="15" customWidth="1"/>
  </cols>
  <sheetData>
    <row r="1" spans="1:243" s="1" customFormat="1" ht="25.5" customHeight="1">
      <c r="A1" s="91" t="str">
        <f>B2&amp;" BoQ"</f>
        <v>Item Rate BoQ</v>
      </c>
      <c r="B1" s="91"/>
      <c r="C1" s="91"/>
      <c r="D1" s="91"/>
      <c r="E1" s="91"/>
      <c r="F1" s="91"/>
      <c r="G1" s="91"/>
      <c r="H1" s="91"/>
      <c r="I1" s="91"/>
      <c r="J1" s="91"/>
      <c r="K1" s="91"/>
      <c r="L1" s="92"/>
      <c r="M1" s="75"/>
      <c r="N1" s="75"/>
      <c r="O1" s="76"/>
      <c r="P1" s="76"/>
      <c r="Q1" s="77"/>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8"/>
      <c r="IE1" s="2"/>
      <c r="IF1" s="2"/>
      <c r="IG1" s="2"/>
      <c r="IH1" s="2"/>
      <c r="II1" s="2"/>
    </row>
    <row r="2" spans="1:55" s="1" customFormat="1" ht="25.5" customHeight="1" hidden="1">
      <c r="A2" s="18" t="s">
        <v>3</v>
      </c>
      <c r="B2" s="18" t="s">
        <v>4</v>
      </c>
      <c r="C2" s="19" t="s">
        <v>5</v>
      </c>
      <c r="D2" s="19" t="s">
        <v>6</v>
      </c>
      <c r="E2" s="18" t="s">
        <v>7</v>
      </c>
      <c r="F2" s="21"/>
      <c r="G2" s="21"/>
      <c r="H2" s="21"/>
      <c r="I2" s="21"/>
      <c r="J2" s="22"/>
      <c r="K2" s="22"/>
      <c r="L2" s="22"/>
      <c r="M2" s="36"/>
      <c r="N2" s="36"/>
      <c r="O2" s="37"/>
      <c r="P2" s="37"/>
      <c r="Q2" s="38"/>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row>
    <row r="3" spans="1:243" s="1" customFormat="1" ht="30" customHeight="1" hidden="1">
      <c r="A3" s="21" t="s">
        <v>8</v>
      </c>
      <c r="B3" s="21"/>
      <c r="C3" s="21" t="s">
        <v>9</v>
      </c>
      <c r="D3" s="27"/>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IE3" s="2"/>
      <c r="IF3" s="2"/>
      <c r="IG3" s="2"/>
      <c r="IH3" s="2"/>
      <c r="II3" s="2"/>
    </row>
    <row r="4" spans="1:243" s="3" customFormat="1" ht="30.75" customHeight="1">
      <c r="A4" s="93" t="s">
        <v>52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4"/>
      <c r="IF4" s="4"/>
      <c r="IG4" s="4"/>
      <c r="IH4" s="4"/>
      <c r="II4" s="4"/>
    </row>
    <row r="5" spans="1:243" s="3" customFormat="1" ht="30.75" customHeight="1">
      <c r="A5" s="93" t="s">
        <v>138</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4"/>
      <c r="IF5" s="4"/>
      <c r="IG5" s="4"/>
      <c r="IH5" s="4"/>
      <c r="II5" s="4"/>
    </row>
    <row r="6" spans="1:243" s="3" customFormat="1" ht="30.75" customHeight="1">
      <c r="A6" s="93" t="s">
        <v>59</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4"/>
      <c r="IF6" s="4"/>
      <c r="IG6" s="4"/>
      <c r="IH6" s="4"/>
      <c r="II6" s="4"/>
    </row>
    <row r="7" spans="1:243" s="3"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4"/>
      <c r="IF7" s="4"/>
      <c r="IG7" s="4"/>
      <c r="IH7" s="4"/>
      <c r="II7" s="4"/>
    </row>
    <row r="8" spans="1:243" s="5" customFormat="1" ht="72.75" customHeight="1">
      <c r="A8" s="23" t="s">
        <v>43</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IE8" s="6"/>
      <c r="IF8" s="6"/>
      <c r="IG8" s="6"/>
      <c r="IH8" s="6"/>
      <c r="II8" s="6"/>
    </row>
    <row r="9" spans="1:243" s="7" customFormat="1" ht="74.25" customHeight="1">
      <c r="A9" s="88" t="s">
        <v>71</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IE9" s="8"/>
      <c r="IF9" s="8"/>
      <c r="IG9" s="8"/>
      <c r="IH9" s="8"/>
      <c r="II9" s="8"/>
    </row>
    <row r="10" spans="1:243" s="9" customFormat="1" ht="18.75" customHeight="1">
      <c r="A10" s="20" t="s">
        <v>45</v>
      </c>
      <c r="B10" s="20" t="s">
        <v>46</v>
      </c>
      <c r="C10" s="20" t="s">
        <v>46</v>
      </c>
      <c r="D10" s="39" t="s">
        <v>45</v>
      </c>
      <c r="E10" s="20" t="s">
        <v>46</v>
      </c>
      <c r="F10" s="20" t="s">
        <v>11</v>
      </c>
      <c r="G10" s="20" t="s">
        <v>11</v>
      </c>
      <c r="H10" s="20" t="s">
        <v>12</v>
      </c>
      <c r="I10" s="20" t="s">
        <v>46</v>
      </c>
      <c r="J10" s="20" t="s">
        <v>45</v>
      </c>
      <c r="K10" s="20" t="s">
        <v>47</v>
      </c>
      <c r="L10" s="20" t="s">
        <v>46</v>
      </c>
      <c r="M10" s="20" t="s">
        <v>45</v>
      </c>
      <c r="N10" s="20" t="s">
        <v>11</v>
      </c>
      <c r="O10" s="20" t="s">
        <v>11</v>
      </c>
      <c r="P10" s="20" t="s">
        <v>11</v>
      </c>
      <c r="Q10" s="20" t="s">
        <v>11</v>
      </c>
      <c r="R10" s="20" t="s">
        <v>12</v>
      </c>
      <c r="S10" s="20" t="s">
        <v>12</v>
      </c>
      <c r="T10" s="20" t="s">
        <v>11</v>
      </c>
      <c r="U10" s="20" t="s">
        <v>11</v>
      </c>
      <c r="V10" s="20" t="s">
        <v>11</v>
      </c>
      <c r="W10" s="20" t="s">
        <v>11</v>
      </c>
      <c r="X10" s="20" t="s">
        <v>12</v>
      </c>
      <c r="Y10" s="20" t="s">
        <v>12</v>
      </c>
      <c r="Z10" s="20" t="s">
        <v>11</v>
      </c>
      <c r="AA10" s="20" t="s">
        <v>11</v>
      </c>
      <c r="AB10" s="20" t="s">
        <v>11</v>
      </c>
      <c r="AC10" s="20" t="s">
        <v>11</v>
      </c>
      <c r="AD10" s="20" t="s">
        <v>12</v>
      </c>
      <c r="AE10" s="20" t="s">
        <v>12</v>
      </c>
      <c r="AF10" s="20" t="s">
        <v>11</v>
      </c>
      <c r="AG10" s="20" t="s">
        <v>11</v>
      </c>
      <c r="AH10" s="20" t="s">
        <v>11</v>
      </c>
      <c r="AI10" s="20" t="s">
        <v>11</v>
      </c>
      <c r="AJ10" s="20" t="s">
        <v>12</v>
      </c>
      <c r="AK10" s="20" t="s">
        <v>12</v>
      </c>
      <c r="AL10" s="20" t="s">
        <v>11</v>
      </c>
      <c r="AM10" s="20" t="s">
        <v>11</v>
      </c>
      <c r="AN10" s="20" t="s">
        <v>11</v>
      </c>
      <c r="AO10" s="20" t="s">
        <v>11</v>
      </c>
      <c r="AP10" s="20" t="s">
        <v>12</v>
      </c>
      <c r="AQ10" s="20" t="s">
        <v>12</v>
      </c>
      <c r="AR10" s="20" t="s">
        <v>11</v>
      </c>
      <c r="AS10" s="20" t="s">
        <v>11</v>
      </c>
      <c r="AT10" s="20" t="s">
        <v>45</v>
      </c>
      <c r="AU10" s="20" t="s">
        <v>45</v>
      </c>
      <c r="AV10" s="20" t="s">
        <v>12</v>
      </c>
      <c r="AW10" s="20" t="s">
        <v>12</v>
      </c>
      <c r="AX10" s="20" t="s">
        <v>45</v>
      </c>
      <c r="AY10" s="20" t="s">
        <v>45</v>
      </c>
      <c r="AZ10" s="20" t="s">
        <v>13</v>
      </c>
      <c r="BA10" s="20" t="s">
        <v>45</v>
      </c>
      <c r="BB10" s="20" t="s">
        <v>45</v>
      </c>
      <c r="BC10" s="20" t="s">
        <v>46</v>
      </c>
      <c r="IE10" s="10"/>
      <c r="IF10" s="10"/>
      <c r="IG10" s="10"/>
      <c r="IH10" s="10"/>
      <c r="II10" s="10"/>
    </row>
    <row r="11" spans="1:243" s="9" customFormat="1" ht="69.75" customHeight="1">
      <c r="A11" s="20" t="s">
        <v>0</v>
      </c>
      <c r="B11" s="20" t="s">
        <v>14</v>
      </c>
      <c r="C11" s="20" t="s">
        <v>1</v>
      </c>
      <c r="D11" s="39" t="s">
        <v>15</v>
      </c>
      <c r="E11" s="20" t="s">
        <v>16</v>
      </c>
      <c r="F11" s="20" t="s">
        <v>48</v>
      </c>
      <c r="G11" s="20"/>
      <c r="H11" s="20"/>
      <c r="I11" s="20" t="s">
        <v>17</v>
      </c>
      <c r="J11" s="20" t="s">
        <v>18</v>
      </c>
      <c r="K11" s="20" t="s">
        <v>19</v>
      </c>
      <c r="L11" s="20" t="s">
        <v>20</v>
      </c>
      <c r="M11" s="24" t="s">
        <v>49</v>
      </c>
      <c r="N11" s="20" t="s">
        <v>21</v>
      </c>
      <c r="O11" s="20" t="s">
        <v>22</v>
      </c>
      <c r="P11" s="20" t="s">
        <v>23</v>
      </c>
      <c r="Q11" s="20" t="s">
        <v>24</v>
      </c>
      <c r="R11" s="20"/>
      <c r="S11" s="20"/>
      <c r="T11" s="20" t="s">
        <v>25</v>
      </c>
      <c r="U11" s="20" t="s">
        <v>26</v>
      </c>
      <c r="V11" s="20" t="s">
        <v>27</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5" t="s">
        <v>50</v>
      </c>
      <c r="BB11" s="26" t="s">
        <v>28</v>
      </c>
      <c r="BC11" s="26" t="s">
        <v>29</v>
      </c>
      <c r="IE11" s="10"/>
      <c r="IF11" s="10"/>
      <c r="IG11" s="10"/>
      <c r="IH11" s="10"/>
      <c r="II11" s="10"/>
    </row>
    <row r="12" spans="1:243" s="9" customFormat="1" ht="15">
      <c r="A12" s="20">
        <v>1</v>
      </c>
      <c r="B12" s="20">
        <v>2</v>
      </c>
      <c r="C12" s="20">
        <v>3</v>
      </c>
      <c r="D12" s="39">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53</v>
      </c>
      <c r="BB12" s="20">
        <v>54</v>
      </c>
      <c r="BC12" s="20">
        <v>55</v>
      </c>
      <c r="IE12" s="10"/>
      <c r="IF12" s="10"/>
      <c r="IG12" s="10"/>
      <c r="IH12" s="10"/>
      <c r="II12" s="10"/>
    </row>
    <row r="13" spans="1:243" s="11" customFormat="1" ht="139.5" customHeight="1">
      <c r="A13" s="40">
        <v>1</v>
      </c>
      <c r="B13" s="83" t="s">
        <v>76</v>
      </c>
      <c r="C13" s="35"/>
      <c r="D13" s="46">
        <v>0.0296</v>
      </c>
      <c r="E13" s="47" t="s">
        <v>57</v>
      </c>
      <c r="F13" s="48">
        <v>0</v>
      </c>
      <c r="G13" s="49"/>
      <c r="H13" s="50"/>
      <c r="I13" s="51" t="s">
        <v>34</v>
      </c>
      <c r="J13" s="52">
        <f aca="true" t="shared" si="0" ref="J13:J23">IF(I13="Less(-)",-1,1)</f>
        <v>1</v>
      </c>
      <c r="K13" s="53" t="s">
        <v>40</v>
      </c>
      <c r="L13" s="53" t="s">
        <v>7</v>
      </c>
      <c r="M13" s="54"/>
      <c r="N13" s="55"/>
      <c r="O13" s="55"/>
      <c r="P13" s="56"/>
      <c r="Q13" s="55"/>
      <c r="R13" s="55"/>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 aca="true" t="shared" si="1" ref="BA13:BA23">total_amount_ba($B$2,$D$2,D13,F13,J13,K13,M13)</f>
        <v>0</v>
      </c>
      <c r="BB13" s="58">
        <f aca="true" t="shared" si="2" ref="BB13:BB23">BA13+SUM(N13:AZ13)</f>
        <v>0</v>
      </c>
      <c r="BC13" s="59" t="str">
        <f aca="true" t="shared" si="3" ref="BC13:BC23">SpellNumber(L13,BB13)</f>
        <v>INR Zero Only</v>
      </c>
      <c r="IE13" s="12"/>
      <c r="IF13" s="12"/>
      <c r="IG13" s="12"/>
      <c r="IH13" s="12"/>
      <c r="II13" s="12"/>
    </row>
    <row r="14" spans="1:243" s="11" customFormat="1" ht="108" customHeight="1">
      <c r="A14" s="40">
        <v>2</v>
      </c>
      <c r="B14" s="82" t="s">
        <v>139</v>
      </c>
      <c r="C14" s="35" t="s">
        <v>37</v>
      </c>
      <c r="D14" s="62">
        <v>549</v>
      </c>
      <c r="E14" s="47" t="s">
        <v>54</v>
      </c>
      <c r="F14" s="48">
        <v>0</v>
      </c>
      <c r="G14" s="49"/>
      <c r="H14" s="50"/>
      <c r="I14" s="51" t="s">
        <v>34</v>
      </c>
      <c r="J14" s="52">
        <f t="shared" si="0"/>
        <v>1</v>
      </c>
      <c r="K14" s="53" t="s">
        <v>40</v>
      </c>
      <c r="L14" s="53" t="s">
        <v>7</v>
      </c>
      <c r="M14" s="54"/>
      <c r="N14" s="55"/>
      <c r="O14" s="55"/>
      <c r="P14" s="56"/>
      <c r="Q14" s="55"/>
      <c r="R14" s="55"/>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8">
        <f t="shared" si="1"/>
        <v>0</v>
      </c>
      <c r="BB14" s="58">
        <f t="shared" si="2"/>
        <v>0</v>
      </c>
      <c r="BC14" s="59" t="str">
        <f t="shared" si="3"/>
        <v>INR Zero Only</v>
      </c>
      <c r="IE14" s="12">
        <v>1.01</v>
      </c>
      <c r="IF14" s="12" t="s">
        <v>35</v>
      </c>
      <c r="IG14" s="12" t="s">
        <v>31</v>
      </c>
      <c r="IH14" s="12">
        <v>123.223</v>
      </c>
      <c r="II14" s="12" t="s">
        <v>33</v>
      </c>
    </row>
    <row r="15" spans="1:243" s="11" customFormat="1" ht="111.75" customHeight="1">
      <c r="A15" s="40">
        <v>3</v>
      </c>
      <c r="B15" s="83" t="s">
        <v>60</v>
      </c>
      <c r="C15" s="35"/>
      <c r="D15" s="62">
        <v>13.32</v>
      </c>
      <c r="E15" s="61" t="s">
        <v>53</v>
      </c>
      <c r="F15" s="48">
        <v>0</v>
      </c>
      <c r="G15" s="49"/>
      <c r="H15" s="50"/>
      <c r="I15" s="51" t="s">
        <v>34</v>
      </c>
      <c r="J15" s="52">
        <f t="shared" si="0"/>
        <v>1</v>
      </c>
      <c r="K15" s="53" t="s">
        <v>40</v>
      </c>
      <c r="L15" s="53" t="s">
        <v>7</v>
      </c>
      <c r="M15" s="54"/>
      <c r="N15" s="55"/>
      <c r="O15" s="55"/>
      <c r="P15" s="56"/>
      <c r="Q15" s="55"/>
      <c r="R15" s="55"/>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 t="shared" si="1"/>
        <v>0</v>
      </c>
      <c r="BB15" s="58">
        <f t="shared" si="2"/>
        <v>0</v>
      </c>
      <c r="BC15" s="59" t="str">
        <f t="shared" si="3"/>
        <v>INR Zero Only</v>
      </c>
      <c r="IE15" s="12">
        <v>1</v>
      </c>
      <c r="IF15" s="12" t="s">
        <v>30</v>
      </c>
      <c r="IG15" s="12" t="s">
        <v>31</v>
      </c>
      <c r="IH15" s="12">
        <v>10</v>
      </c>
      <c r="II15" s="12" t="s">
        <v>32</v>
      </c>
    </row>
    <row r="16" spans="1:243" s="11" customFormat="1" ht="105.75" customHeight="1">
      <c r="A16" s="40">
        <v>4</v>
      </c>
      <c r="B16" s="83" t="s">
        <v>61</v>
      </c>
      <c r="C16" s="35"/>
      <c r="D16" s="62">
        <v>17.76</v>
      </c>
      <c r="E16" s="61" t="s">
        <v>53</v>
      </c>
      <c r="F16" s="48">
        <v>0</v>
      </c>
      <c r="G16" s="49"/>
      <c r="H16" s="50"/>
      <c r="I16" s="51" t="s">
        <v>34</v>
      </c>
      <c r="J16" s="52">
        <f t="shared" si="0"/>
        <v>1</v>
      </c>
      <c r="K16" s="53" t="s">
        <v>40</v>
      </c>
      <c r="L16" s="53" t="s">
        <v>7</v>
      </c>
      <c r="M16" s="54"/>
      <c r="N16" s="55"/>
      <c r="O16" s="55"/>
      <c r="P16" s="56"/>
      <c r="Q16" s="55"/>
      <c r="R16" s="55"/>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8">
        <f t="shared" si="1"/>
        <v>0</v>
      </c>
      <c r="BB16" s="58">
        <f t="shared" si="2"/>
        <v>0</v>
      </c>
      <c r="BC16" s="59" t="str">
        <f t="shared" si="3"/>
        <v>INR Zero Only</v>
      </c>
      <c r="IE16" s="12"/>
      <c r="IF16" s="12"/>
      <c r="IG16" s="12"/>
      <c r="IH16" s="12"/>
      <c r="II16" s="12"/>
    </row>
    <row r="17" spans="1:243" s="11" customFormat="1" ht="100.5" customHeight="1">
      <c r="A17" s="41">
        <v>5</v>
      </c>
      <c r="B17" s="84" t="s">
        <v>73</v>
      </c>
      <c r="C17" s="35"/>
      <c r="D17" s="62">
        <v>54.5</v>
      </c>
      <c r="E17" s="61" t="s">
        <v>53</v>
      </c>
      <c r="F17" s="48">
        <v>0</v>
      </c>
      <c r="G17" s="49"/>
      <c r="H17" s="50"/>
      <c r="I17" s="51" t="s">
        <v>34</v>
      </c>
      <c r="J17" s="52">
        <f t="shared" si="0"/>
        <v>1</v>
      </c>
      <c r="K17" s="53" t="s">
        <v>40</v>
      </c>
      <c r="L17" s="53" t="s">
        <v>7</v>
      </c>
      <c r="M17" s="54"/>
      <c r="N17" s="55"/>
      <c r="O17" s="55"/>
      <c r="P17" s="56"/>
      <c r="Q17" s="55"/>
      <c r="R17" s="55"/>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8">
        <f t="shared" si="1"/>
        <v>0</v>
      </c>
      <c r="BB17" s="58">
        <f t="shared" si="2"/>
        <v>0</v>
      </c>
      <c r="BC17" s="59" t="str">
        <f t="shared" si="3"/>
        <v>INR Zero Only</v>
      </c>
      <c r="IE17" s="12"/>
      <c r="IF17" s="12"/>
      <c r="IG17" s="12"/>
      <c r="IH17" s="12"/>
      <c r="II17" s="12"/>
    </row>
    <row r="18" spans="1:243" s="11" customFormat="1" ht="117" customHeight="1">
      <c r="A18" s="40">
        <v>6</v>
      </c>
      <c r="B18" s="82" t="s">
        <v>62</v>
      </c>
      <c r="C18" s="35"/>
      <c r="D18" s="60">
        <v>13.32</v>
      </c>
      <c r="E18" s="61" t="s">
        <v>53</v>
      </c>
      <c r="F18" s="48">
        <v>0</v>
      </c>
      <c r="G18" s="49"/>
      <c r="H18" s="50"/>
      <c r="I18" s="51" t="s">
        <v>34</v>
      </c>
      <c r="J18" s="52">
        <f t="shared" si="0"/>
        <v>1</v>
      </c>
      <c r="K18" s="53" t="s">
        <v>40</v>
      </c>
      <c r="L18" s="53" t="s">
        <v>7</v>
      </c>
      <c r="M18" s="54"/>
      <c r="N18" s="55"/>
      <c r="O18" s="55"/>
      <c r="P18" s="56"/>
      <c r="Q18" s="55"/>
      <c r="R18" s="55"/>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f t="shared" si="1"/>
        <v>0</v>
      </c>
      <c r="BB18" s="58">
        <f t="shared" si="2"/>
        <v>0</v>
      </c>
      <c r="BC18" s="59" t="str">
        <f t="shared" si="3"/>
        <v>INR Zero Only</v>
      </c>
      <c r="IE18" s="12"/>
      <c r="IF18" s="12"/>
      <c r="IG18" s="12"/>
      <c r="IH18" s="12"/>
      <c r="II18" s="12"/>
    </row>
    <row r="19" spans="1:243" s="11" customFormat="1" ht="170.25" customHeight="1">
      <c r="A19" s="40">
        <v>7</v>
      </c>
      <c r="B19" s="82" t="s">
        <v>72</v>
      </c>
      <c r="C19" s="35"/>
      <c r="D19" s="60">
        <v>41.18</v>
      </c>
      <c r="E19" s="61" t="s">
        <v>53</v>
      </c>
      <c r="F19" s="48">
        <v>0</v>
      </c>
      <c r="G19" s="49"/>
      <c r="H19" s="50"/>
      <c r="I19" s="51" t="s">
        <v>34</v>
      </c>
      <c r="J19" s="52">
        <f t="shared" si="0"/>
        <v>1</v>
      </c>
      <c r="K19" s="53" t="s">
        <v>40</v>
      </c>
      <c r="L19" s="53" t="s">
        <v>7</v>
      </c>
      <c r="M19" s="54"/>
      <c r="N19" s="55"/>
      <c r="O19" s="55"/>
      <c r="P19" s="56"/>
      <c r="Q19" s="55"/>
      <c r="R19" s="55"/>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8">
        <f t="shared" si="1"/>
        <v>0</v>
      </c>
      <c r="BB19" s="58">
        <f t="shared" si="2"/>
        <v>0</v>
      </c>
      <c r="BC19" s="59" t="str">
        <f t="shared" si="3"/>
        <v>INR Zero Only</v>
      </c>
      <c r="IE19" s="12"/>
      <c r="IF19" s="12"/>
      <c r="IG19" s="12"/>
      <c r="IH19" s="12"/>
      <c r="II19" s="12"/>
    </row>
    <row r="20" spans="1:243" s="11" customFormat="1" ht="109.5" customHeight="1">
      <c r="A20" s="40">
        <v>8</v>
      </c>
      <c r="B20" s="82" t="s">
        <v>140</v>
      </c>
      <c r="C20" s="35"/>
      <c r="D20" s="62">
        <v>549</v>
      </c>
      <c r="E20" s="47" t="s">
        <v>54</v>
      </c>
      <c r="F20" s="48">
        <v>0</v>
      </c>
      <c r="G20" s="49"/>
      <c r="H20" s="50"/>
      <c r="I20" s="51" t="s">
        <v>34</v>
      </c>
      <c r="J20" s="52">
        <f t="shared" si="0"/>
        <v>1</v>
      </c>
      <c r="K20" s="53" t="s">
        <v>40</v>
      </c>
      <c r="L20" s="53" t="s">
        <v>7</v>
      </c>
      <c r="M20" s="54"/>
      <c r="N20" s="55"/>
      <c r="O20" s="55"/>
      <c r="P20" s="56"/>
      <c r="Q20" s="55"/>
      <c r="R20" s="55"/>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8">
        <f t="shared" si="1"/>
        <v>0</v>
      </c>
      <c r="BB20" s="58">
        <f t="shared" si="2"/>
        <v>0</v>
      </c>
      <c r="BC20" s="59" t="str">
        <f t="shared" si="3"/>
        <v>INR Zero Only</v>
      </c>
      <c r="IE20" s="12"/>
      <c r="IF20" s="12"/>
      <c r="IG20" s="12"/>
      <c r="IH20" s="12"/>
      <c r="II20" s="12"/>
    </row>
    <row r="21" spans="1:243" s="11" customFormat="1" ht="119.25" customHeight="1">
      <c r="A21" s="40">
        <v>9</v>
      </c>
      <c r="B21" s="82" t="s">
        <v>141</v>
      </c>
      <c r="C21" s="35"/>
      <c r="D21" s="62">
        <v>1098</v>
      </c>
      <c r="E21" s="47" t="s">
        <v>54</v>
      </c>
      <c r="F21" s="48">
        <v>0</v>
      </c>
      <c r="G21" s="49"/>
      <c r="H21" s="50"/>
      <c r="I21" s="51" t="s">
        <v>34</v>
      </c>
      <c r="J21" s="52">
        <f t="shared" si="0"/>
        <v>1</v>
      </c>
      <c r="K21" s="53" t="s">
        <v>40</v>
      </c>
      <c r="L21" s="53" t="s">
        <v>7</v>
      </c>
      <c r="M21" s="54"/>
      <c r="N21" s="55"/>
      <c r="O21" s="55"/>
      <c r="P21" s="56"/>
      <c r="Q21" s="55"/>
      <c r="R21" s="55"/>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8">
        <f t="shared" si="1"/>
        <v>0</v>
      </c>
      <c r="BB21" s="58">
        <f t="shared" si="2"/>
        <v>0</v>
      </c>
      <c r="BC21" s="59" t="str">
        <f t="shared" si="3"/>
        <v>INR Zero Only</v>
      </c>
      <c r="IE21" s="12"/>
      <c r="IF21" s="12"/>
      <c r="IG21" s="12"/>
      <c r="IH21" s="12"/>
      <c r="II21" s="12"/>
    </row>
    <row r="22" spans="1:243" s="11" customFormat="1" ht="127.5" customHeight="1">
      <c r="A22" s="40">
        <v>10</v>
      </c>
      <c r="B22" s="82" t="s">
        <v>74</v>
      </c>
      <c r="C22" s="35"/>
      <c r="D22" s="62">
        <v>8.38</v>
      </c>
      <c r="E22" s="61" t="s">
        <v>53</v>
      </c>
      <c r="F22" s="48">
        <v>0</v>
      </c>
      <c r="G22" s="49"/>
      <c r="H22" s="50"/>
      <c r="I22" s="51" t="s">
        <v>34</v>
      </c>
      <c r="J22" s="52">
        <f t="shared" si="0"/>
        <v>1</v>
      </c>
      <c r="K22" s="53" t="s">
        <v>40</v>
      </c>
      <c r="L22" s="53" t="s">
        <v>7</v>
      </c>
      <c r="M22" s="54"/>
      <c r="N22" s="55"/>
      <c r="O22" s="55"/>
      <c r="P22" s="56"/>
      <c r="Q22" s="55"/>
      <c r="R22" s="55"/>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8">
        <f t="shared" si="1"/>
        <v>0</v>
      </c>
      <c r="BB22" s="58">
        <f t="shared" si="2"/>
        <v>0</v>
      </c>
      <c r="BC22" s="59" t="str">
        <f t="shared" si="3"/>
        <v>INR Zero Only</v>
      </c>
      <c r="IE22" s="12"/>
      <c r="IF22" s="12"/>
      <c r="IG22" s="12"/>
      <c r="IH22" s="12"/>
      <c r="II22" s="12"/>
    </row>
    <row r="23" spans="1:243" s="11" customFormat="1" ht="123.75" customHeight="1">
      <c r="A23" s="40">
        <v>11</v>
      </c>
      <c r="B23" s="83" t="s">
        <v>75</v>
      </c>
      <c r="C23" s="35" t="s">
        <v>51</v>
      </c>
      <c r="D23" s="62">
        <v>549</v>
      </c>
      <c r="E23" s="47" t="s">
        <v>54</v>
      </c>
      <c r="F23" s="48">
        <v>0</v>
      </c>
      <c r="G23" s="49"/>
      <c r="H23" s="50"/>
      <c r="I23" s="51" t="s">
        <v>34</v>
      </c>
      <c r="J23" s="52">
        <f t="shared" si="0"/>
        <v>1</v>
      </c>
      <c r="K23" s="53" t="s">
        <v>40</v>
      </c>
      <c r="L23" s="53" t="s">
        <v>7</v>
      </c>
      <c r="M23" s="54"/>
      <c r="N23" s="55"/>
      <c r="O23" s="55"/>
      <c r="P23" s="56"/>
      <c r="Q23" s="55"/>
      <c r="R23" s="55"/>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8">
        <f t="shared" si="1"/>
        <v>0</v>
      </c>
      <c r="BB23" s="58">
        <f t="shared" si="2"/>
        <v>0</v>
      </c>
      <c r="BC23" s="59" t="str">
        <f t="shared" si="3"/>
        <v>INR Zero Only</v>
      </c>
      <c r="IE23" s="12">
        <v>1.01</v>
      </c>
      <c r="IF23" s="12" t="s">
        <v>35</v>
      </c>
      <c r="IG23" s="12" t="s">
        <v>31</v>
      </c>
      <c r="IH23" s="12">
        <v>123.223</v>
      </c>
      <c r="II23" s="12" t="s">
        <v>33</v>
      </c>
    </row>
    <row r="24" spans="1:243" s="11" customFormat="1" ht="49.5" customHeight="1">
      <c r="A24" s="63" t="s">
        <v>118</v>
      </c>
      <c r="B24" s="63"/>
      <c r="C24" s="64"/>
      <c r="D24" s="81"/>
      <c r="E24" s="64"/>
      <c r="F24" s="64"/>
      <c r="G24" s="64"/>
      <c r="H24" s="65"/>
      <c r="I24" s="65"/>
      <c r="J24" s="65"/>
      <c r="K24" s="65"/>
      <c r="L24" s="64"/>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7">
        <f>SUM(BA13:BA23)</f>
        <v>0</v>
      </c>
      <c r="BB24" s="67">
        <f>SUM(BB13:BB23)</f>
        <v>0</v>
      </c>
      <c r="BC24" s="68" t="str">
        <f>SpellNumber($E$2,BB24)</f>
        <v>INR Zero Only</v>
      </c>
      <c r="IE24" s="12">
        <v>4</v>
      </c>
      <c r="IF24" s="12" t="s">
        <v>36</v>
      </c>
      <c r="IG24" s="12" t="s">
        <v>38</v>
      </c>
      <c r="IH24" s="12">
        <v>10</v>
      </c>
      <c r="II24" s="12" t="s">
        <v>33</v>
      </c>
    </row>
    <row r="25" spans="1:243" s="13" customFormat="1" ht="39" customHeight="1" hidden="1">
      <c r="A25" s="63" t="s">
        <v>42</v>
      </c>
      <c r="B25" s="63"/>
      <c r="C25" s="69"/>
      <c r="D25" s="33"/>
      <c r="E25" s="28" t="s">
        <v>39</v>
      </c>
      <c r="F25" s="29"/>
      <c r="G25" s="70"/>
      <c r="H25" s="71"/>
      <c r="I25" s="71"/>
      <c r="J25" s="71"/>
      <c r="K25" s="30"/>
      <c r="L25" s="31"/>
      <c r="M25" s="32"/>
      <c r="N25" s="71"/>
      <c r="O25" s="21"/>
      <c r="P25" s="21"/>
      <c r="Q25" s="21"/>
      <c r="R25" s="21"/>
      <c r="S25" s="2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2">
        <f>IF(ISBLANK(F25),0,IF(E25="Excess (+)",ROUND(BA24+(BA24*F25),2),IF(E25="Less (-)",ROUND(BA24+(BA24*F25*(-1)),2),0)))</f>
        <v>0</v>
      </c>
      <c r="BB25" s="73">
        <f>ROUND(BA25,0)</f>
        <v>0</v>
      </c>
      <c r="BC25" s="68" t="str">
        <f>SpellNumber(L25,BB25)</f>
        <v> Zero Only</v>
      </c>
      <c r="IE25" s="14"/>
      <c r="IF25" s="14"/>
      <c r="IG25" s="14"/>
      <c r="IH25" s="14"/>
      <c r="II25" s="14"/>
    </row>
    <row r="26" spans="1:243" s="13" customFormat="1" ht="51" customHeight="1">
      <c r="A26" s="63" t="s">
        <v>41</v>
      </c>
      <c r="B26" s="63"/>
      <c r="C26" s="90" t="str">
        <f>SpellNumber($E$2,BB24)</f>
        <v>INR Zero Only</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IE26" s="14"/>
      <c r="IF26" s="14"/>
      <c r="IG26" s="14"/>
      <c r="IH26" s="14"/>
      <c r="II26" s="14"/>
    </row>
    <row r="27" spans="3:243" s="9" customFormat="1" ht="15">
      <c r="C27" s="15"/>
      <c r="D27" s="34"/>
      <c r="E27" s="15"/>
      <c r="F27" s="15"/>
      <c r="G27" s="15"/>
      <c r="H27" s="15"/>
      <c r="I27" s="15"/>
      <c r="J27" s="15"/>
      <c r="K27" s="15"/>
      <c r="L27" s="15"/>
      <c r="M27" s="15"/>
      <c r="O27" s="15"/>
      <c r="BA27" s="15"/>
      <c r="BC27" s="15"/>
      <c r="IE27" s="10"/>
      <c r="IF27" s="10"/>
      <c r="IG27" s="10"/>
      <c r="IH27" s="10"/>
      <c r="II27" s="10"/>
    </row>
  </sheetData>
  <sheetProtection password="CE88" sheet="1" objects="1" scenarios="1"/>
  <mergeCells count="8">
    <mergeCell ref="A9:BC9"/>
    <mergeCell ref="C26:BC26"/>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allowBlank="1" showInputMessage="1" showErrorMessage="1" promptTitle="Item Description" prompt="Please enter Item Description in text" sqref="B23"/>
    <dataValidation type="decimal" allowBlank="1" showInputMessage="1" showErrorMessage="1" promptTitle="Rate Entry" prompt="Please enter VAT charges in Rupees for this item. " errorTitle="Invaid Entry" error="Only Numeric Values are allowed. " sqref="M13:M23">
      <formula1>0</formula1>
      <formula2>999999999999999</formula2>
    </dataValidation>
    <dataValidation type="decimal" allowBlank="1" showInputMessage="1" showErrorMessage="1" promptTitle="Quantity" prompt="Please enter the Quantity for this item. " errorTitle="Invalid Entry" error="Only Numeric Values are allowed. " sqref="D13 F13:F23">
      <formula1>0</formula1>
      <formula2>999999999999999</formula2>
    </dataValidation>
    <dataValidation type="list" allowBlank="1" showInputMessage="1" showErrorMessage="1" sqref="K13:K23">
      <formula1>"Partial Conversion, Full Conversion"</formula1>
    </dataValidation>
    <dataValidation allowBlank="1" showInputMessage="1" showErrorMessage="1" promptTitle="Units" prompt="Please enter Units in text" sqref="E13:E23"/>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allowBlank="1" showInputMessage="1" showErrorMessage="1" promptTitle="Itemcode/Make" prompt="Please enter text" sqref="C13:C23"/>
    <dataValidation type="list" showInputMessage="1" showErrorMessage="1" sqref="I13:I23">
      <formula1>"Excess(+), Less(-)"</formula1>
    </dataValidation>
    <dataValidation allowBlank="1" showInputMessage="1" showErrorMessage="1" promptTitle="Addition / Deduction" prompt="Please Choose the correct One" sqref="J13:J23"/>
    <dataValidation type="list" allowBlank="1" showInputMessage="1" showErrorMessage="1" sqref="L13 L14 L15 L16 L17 L18 L19 L20 L21 L22 L23">
      <formula1>"INR"</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errorTitle="Invalid Entry" error="Only Numeric Values are allowed. " sqref="A13:A16 A18:A23">
      <formula1>0</formula1>
      <formula2>999999999999999</formula2>
    </dataValidation>
  </dataValidations>
  <printOptions/>
  <pageMargins left="0.5511811023622047" right="0.31496062992125984" top="0.5905511811023623" bottom="0.31496062992125984" header="0.31496062992125984" footer="0.31496062992125984"/>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sheetPr codeName="Sheet19">
    <tabColor theme="4" tint="-0.4999699890613556"/>
  </sheetPr>
  <dimension ref="A1:II27"/>
  <sheetViews>
    <sheetView showGridLines="0" zoomScale="80" zoomScaleNormal="80" zoomScalePageLayoutView="0" workbookViewId="0" topLeftCell="A1">
      <selection activeCell="B8" sqref="B8:BC8"/>
    </sheetView>
  </sheetViews>
  <sheetFormatPr defaultColWidth="9.140625" defaultRowHeight="15"/>
  <cols>
    <col min="1" max="1" width="12.57421875" style="15" customWidth="1"/>
    <col min="2" max="2" width="95.421875" style="15" customWidth="1"/>
    <col min="3" max="3" width="12.140625" style="15" hidden="1" customWidth="1"/>
    <col min="4" max="4" width="14.57421875" style="34"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20.281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1.57421875" style="15" customWidth="1"/>
    <col min="54" max="54" width="18.8515625" style="15" hidden="1" customWidth="1"/>
    <col min="55" max="55" width="34.57421875" style="15" customWidth="1"/>
    <col min="56" max="238" width="9.140625" style="15" customWidth="1"/>
    <col min="239" max="243" width="9.140625" style="17" customWidth="1"/>
    <col min="244" max="16384" width="9.140625" style="15" customWidth="1"/>
  </cols>
  <sheetData>
    <row r="1" spans="1:243" s="1" customFormat="1" ht="25.5" customHeight="1">
      <c r="A1" s="91" t="str">
        <f>B2&amp;" BoQ"</f>
        <v>Item Rate BoQ</v>
      </c>
      <c r="B1" s="91"/>
      <c r="C1" s="91"/>
      <c r="D1" s="91"/>
      <c r="E1" s="91"/>
      <c r="F1" s="91"/>
      <c r="G1" s="91"/>
      <c r="H1" s="91"/>
      <c r="I1" s="91"/>
      <c r="J1" s="91"/>
      <c r="K1" s="91"/>
      <c r="L1" s="92"/>
      <c r="M1" s="75"/>
      <c r="N1" s="75"/>
      <c r="O1" s="76"/>
      <c r="P1" s="76"/>
      <c r="Q1" s="77"/>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8"/>
      <c r="IE1" s="2"/>
      <c r="IF1" s="2"/>
      <c r="IG1" s="2"/>
      <c r="IH1" s="2"/>
      <c r="II1" s="2"/>
    </row>
    <row r="2" spans="1:55" s="1" customFormat="1" ht="25.5" customHeight="1" hidden="1">
      <c r="A2" s="18" t="s">
        <v>3</v>
      </c>
      <c r="B2" s="18" t="s">
        <v>4</v>
      </c>
      <c r="C2" s="19" t="s">
        <v>5</v>
      </c>
      <c r="D2" s="19" t="s">
        <v>6</v>
      </c>
      <c r="E2" s="18" t="s">
        <v>7</v>
      </c>
      <c r="F2" s="21"/>
      <c r="G2" s="21"/>
      <c r="H2" s="21"/>
      <c r="I2" s="21"/>
      <c r="J2" s="22"/>
      <c r="K2" s="22"/>
      <c r="L2" s="22"/>
      <c r="M2" s="36"/>
      <c r="N2" s="36"/>
      <c r="O2" s="37"/>
      <c r="P2" s="37"/>
      <c r="Q2" s="38"/>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row>
    <row r="3" spans="1:243" s="1" customFormat="1" ht="30" customHeight="1" hidden="1">
      <c r="A3" s="21" t="s">
        <v>8</v>
      </c>
      <c r="B3" s="21"/>
      <c r="C3" s="21" t="s">
        <v>9</v>
      </c>
      <c r="D3" s="27"/>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IE3" s="2"/>
      <c r="IF3" s="2"/>
      <c r="IG3" s="2"/>
      <c r="IH3" s="2"/>
      <c r="II3" s="2"/>
    </row>
    <row r="4" spans="1:243" s="3" customFormat="1" ht="30.75" customHeight="1">
      <c r="A4" s="93" t="s">
        <v>52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4"/>
      <c r="IF4" s="4"/>
      <c r="IG4" s="4"/>
      <c r="IH4" s="4"/>
      <c r="II4" s="4"/>
    </row>
    <row r="5" spans="1:243" s="3" customFormat="1" ht="30.75" customHeight="1">
      <c r="A5" s="93" t="s">
        <v>137</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4"/>
      <c r="IF5" s="4"/>
      <c r="IG5" s="4"/>
      <c r="IH5" s="4"/>
      <c r="II5" s="4"/>
    </row>
    <row r="6" spans="1:243" s="3" customFormat="1" ht="30.75" customHeight="1">
      <c r="A6" s="93" t="s">
        <v>59</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4"/>
      <c r="IF6" s="4"/>
      <c r="IG6" s="4"/>
      <c r="IH6" s="4"/>
      <c r="II6" s="4"/>
    </row>
    <row r="7" spans="1:243" s="3"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4"/>
      <c r="IF7" s="4"/>
      <c r="IG7" s="4"/>
      <c r="IH7" s="4"/>
      <c r="II7" s="4"/>
    </row>
    <row r="8" spans="1:243" s="5" customFormat="1" ht="72.75" customHeight="1">
      <c r="A8" s="23" t="s">
        <v>43</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IE8" s="6"/>
      <c r="IF8" s="6"/>
      <c r="IG8" s="6"/>
      <c r="IH8" s="6"/>
      <c r="II8" s="6"/>
    </row>
    <row r="9" spans="1:243" s="7" customFormat="1" ht="74.25" customHeight="1">
      <c r="A9" s="88" t="s">
        <v>121</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IE9" s="8"/>
      <c r="IF9" s="8"/>
      <c r="IG9" s="8"/>
      <c r="IH9" s="8"/>
      <c r="II9" s="8"/>
    </row>
    <row r="10" spans="1:243" s="9" customFormat="1" ht="18.75" customHeight="1">
      <c r="A10" s="20" t="s">
        <v>45</v>
      </c>
      <c r="B10" s="20" t="s">
        <v>46</v>
      </c>
      <c r="C10" s="20" t="s">
        <v>46</v>
      </c>
      <c r="D10" s="39" t="s">
        <v>45</v>
      </c>
      <c r="E10" s="20" t="s">
        <v>46</v>
      </c>
      <c r="F10" s="20" t="s">
        <v>11</v>
      </c>
      <c r="G10" s="20" t="s">
        <v>11</v>
      </c>
      <c r="H10" s="20" t="s">
        <v>12</v>
      </c>
      <c r="I10" s="20" t="s">
        <v>46</v>
      </c>
      <c r="J10" s="20" t="s">
        <v>45</v>
      </c>
      <c r="K10" s="20" t="s">
        <v>47</v>
      </c>
      <c r="L10" s="20" t="s">
        <v>46</v>
      </c>
      <c r="M10" s="20" t="s">
        <v>45</v>
      </c>
      <c r="N10" s="20" t="s">
        <v>11</v>
      </c>
      <c r="O10" s="20" t="s">
        <v>11</v>
      </c>
      <c r="P10" s="20" t="s">
        <v>11</v>
      </c>
      <c r="Q10" s="20" t="s">
        <v>11</v>
      </c>
      <c r="R10" s="20" t="s">
        <v>12</v>
      </c>
      <c r="S10" s="20" t="s">
        <v>12</v>
      </c>
      <c r="T10" s="20" t="s">
        <v>11</v>
      </c>
      <c r="U10" s="20" t="s">
        <v>11</v>
      </c>
      <c r="V10" s="20" t="s">
        <v>11</v>
      </c>
      <c r="W10" s="20" t="s">
        <v>11</v>
      </c>
      <c r="X10" s="20" t="s">
        <v>12</v>
      </c>
      <c r="Y10" s="20" t="s">
        <v>12</v>
      </c>
      <c r="Z10" s="20" t="s">
        <v>11</v>
      </c>
      <c r="AA10" s="20" t="s">
        <v>11</v>
      </c>
      <c r="AB10" s="20" t="s">
        <v>11</v>
      </c>
      <c r="AC10" s="20" t="s">
        <v>11</v>
      </c>
      <c r="AD10" s="20" t="s">
        <v>12</v>
      </c>
      <c r="AE10" s="20" t="s">
        <v>12</v>
      </c>
      <c r="AF10" s="20" t="s">
        <v>11</v>
      </c>
      <c r="AG10" s="20" t="s">
        <v>11</v>
      </c>
      <c r="AH10" s="20" t="s">
        <v>11</v>
      </c>
      <c r="AI10" s="20" t="s">
        <v>11</v>
      </c>
      <c r="AJ10" s="20" t="s">
        <v>12</v>
      </c>
      <c r="AK10" s="20" t="s">
        <v>12</v>
      </c>
      <c r="AL10" s="20" t="s">
        <v>11</v>
      </c>
      <c r="AM10" s="20" t="s">
        <v>11</v>
      </c>
      <c r="AN10" s="20" t="s">
        <v>11</v>
      </c>
      <c r="AO10" s="20" t="s">
        <v>11</v>
      </c>
      <c r="AP10" s="20" t="s">
        <v>12</v>
      </c>
      <c r="AQ10" s="20" t="s">
        <v>12</v>
      </c>
      <c r="AR10" s="20" t="s">
        <v>11</v>
      </c>
      <c r="AS10" s="20" t="s">
        <v>11</v>
      </c>
      <c r="AT10" s="20" t="s">
        <v>45</v>
      </c>
      <c r="AU10" s="20" t="s">
        <v>45</v>
      </c>
      <c r="AV10" s="20" t="s">
        <v>12</v>
      </c>
      <c r="AW10" s="20" t="s">
        <v>12</v>
      </c>
      <c r="AX10" s="20" t="s">
        <v>45</v>
      </c>
      <c r="AY10" s="20" t="s">
        <v>45</v>
      </c>
      <c r="AZ10" s="20" t="s">
        <v>13</v>
      </c>
      <c r="BA10" s="20" t="s">
        <v>45</v>
      </c>
      <c r="BB10" s="20" t="s">
        <v>45</v>
      </c>
      <c r="BC10" s="20" t="s">
        <v>46</v>
      </c>
      <c r="IE10" s="10"/>
      <c r="IF10" s="10"/>
      <c r="IG10" s="10"/>
      <c r="IH10" s="10"/>
      <c r="II10" s="10"/>
    </row>
    <row r="11" spans="1:243" s="9" customFormat="1" ht="69.75" customHeight="1">
      <c r="A11" s="20" t="s">
        <v>0</v>
      </c>
      <c r="B11" s="20" t="s">
        <v>14</v>
      </c>
      <c r="C11" s="20" t="s">
        <v>1</v>
      </c>
      <c r="D11" s="39" t="s">
        <v>15</v>
      </c>
      <c r="E11" s="20" t="s">
        <v>16</v>
      </c>
      <c r="F11" s="20" t="s">
        <v>48</v>
      </c>
      <c r="G11" s="20"/>
      <c r="H11" s="20"/>
      <c r="I11" s="20" t="s">
        <v>17</v>
      </c>
      <c r="J11" s="20" t="s">
        <v>18</v>
      </c>
      <c r="K11" s="20" t="s">
        <v>19</v>
      </c>
      <c r="L11" s="20" t="s">
        <v>20</v>
      </c>
      <c r="M11" s="24" t="s">
        <v>49</v>
      </c>
      <c r="N11" s="20" t="s">
        <v>21</v>
      </c>
      <c r="O11" s="20" t="s">
        <v>22</v>
      </c>
      <c r="P11" s="20" t="s">
        <v>23</v>
      </c>
      <c r="Q11" s="20" t="s">
        <v>24</v>
      </c>
      <c r="R11" s="20"/>
      <c r="S11" s="20"/>
      <c r="T11" s="20" t="s">
        <v>25</v>
      </c>
      <c r="U11" s="20" t="s">
        <v>26</v>
      </c>
      <c r="V11" s="20" t="s">
        <v>27</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5" t="s">
        <v>50</v>
      </c>
      <c r="BB11" s="26" t="s">
        <v>28</v>
      </c>
      <c r="BC11" s="26" t="s">
        <v>29</v>
      </c>
      <c r="IE11" s="10"/>
      <c r="IF11" s="10"/>
      <c r="IG11" s="10"/>
      <c r="IH11" s="10"/>
      <c r="II11" s="10"/>
    </row>
    <row r="12" spans="1:243" s="9" customFormat="1" ht="15">
      <c r="A12" s="20">
        <v>1</v>
      </c>
      <c r="B12" s="20">
        <v>2</v>
      </c>
      <c r="C12" s="20">
        <v>3</v>
      </c>
      <c r="D12" s="39">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53</v>
      </c>
      <c r="BB12" s="20">
        <v>54</v>
      </c>
      <c r="BC12" s="20">
        <v>55</v>
      </c>
      <c r="IE12" s="10"/>
      <c r="IF12" s="10"/>
      <c r="IG12" s="10"/>
      <c r="IH12" s="10"/>
      <c r="II12" s="10"/>
    </row>
    <row r="13" spans="1:243" s="11" customFormat="1" ht="139.5" customHeight="1">
      <c r="A13" s="40">
        <v>1</v>
      </c>
      <c r="B13" s="82" t="s">
        <v>77</v>
      </c>
      <c r="C13" s="35"/>
      <c r="D13" s="46">
        <v>0.036</v>
      </c>
      <c r="E13" s="47" t="s">
        <v>57</v>
      </c>
      <c r="F13" s="48">
        <v>0</v>
      </c>
      <c r="G13" s="49"/>
      <c r="H13" s="50"/>
      <c r="I13" s="51" t="s">
        <v>34</v>
      </c>
      <c r="J13" s="52">
        <f aca="true" t="shared" si="0" ref="J13:J23">IF(I13="Less(-)",-1,1)</f>
        <v>1</v>
      </c>
      <c r="K13" s="53" t="s">
        <v>40</v>
      </c>
      <c r="L13" s="53" t="s">
        <v>7</v>
      </c>
      <c r="M13" s="54"/>
      <c r="N13" s="55"/>
      <c r="O13" s="55"/>
      <c r="P13" s="56"/>
      <c r="Q13" s="55"/>
      <c r="R13" s="55"/>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 aca="true" t="shared" si="1" ref="BA13:BA23">total_amount_ba($B$2,$D$2,D13,F13,J13,K13,M13)</f>
        <v>0</v>
      </c>
      <c r="BB13" s="58">
        <f aca="true" t="shared" si="2" ref="BB13:BB23">BA13+SUM(N13:AZ13)</f>
        <v>0</v>
      </c>
      <c r="BC13" s="59" t="str">
        <f aca="true" t="shared" si="3" ref="BC13:BC23">SpellNumber(L13,BB13)</f>
        <v>INR Zero Only</v>
      </c>
      <c r="IE13" s="12"/>
      <c r="IF13" s="12"/>
      <c r="IG13" s="12"/>
      <c r="IH13" s="12"/>
      <c r="II13" s="12"/>
    </row>
    <row r="14" spans="1:243" s="11" customFormat="1" ht="94.5" customHeight="1">
      <c r="A14" s="40">
        <v>2</v>
      </c>
      <c r="B14" s="82" t="s">
        <v>134</v>
      </c>
      <c r="C14" s="35" t="s">
        <v>37</v>
      </c>
      <c r="D14" s="62">
        <v>680</v>
      </c>
      <c r="E14" s="47" t="s">
        <v>54</v>
      </c>
      <c r="F14" s="48">
        <v>0</v>
      </c>
      <c r="G14" s="49"/>
      <c r="H14" s="50"/>
      <c r="I14" s="51" t="s">
        <v>34</v>
      </c>
      <c r="J14" s="52">
        <f t="shared" si="0"/>
        <v>1</v>
      </c>
      <c r="K14" s="53" t="s">
        <v>40</v>
      </c>
      <c r="L14" s="53" t="s">
        <v>7</v>
      </c>
      <c r="M14" s="54"/>
      <c r="N14" s="55"/>
      <c r="O14" s="55"/>
      <c r="P14" s="56"/>
      <c r="Q14" s="55"/>
      <c r="R14" s="55"/>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8">
        <f t="shared" si="1"/>
        <v>0</v>
      </c>
      <c r="BB14" s="58">
        <f t="shared" si="2"/>
        <v>0</v>
      </c>
      <c r="BC14" s="59" t="str">
        <f t="shared" si="3"/>
        <v>INR Zero Only</v>
      </c>
      <c r="IE14" s="12">
        <v>1.01</v>
      </c>
      <c r="IF14" s="12" t="s">
        <v>35</v>
      </c>
      <c r="IG14" s="12" t="s">
        <v>31</v>
      </c>
      <c r="IH14" s="12">
        <v>123.223</v>
      </c>
      <c r="II14" s="12" t="s">
        <v>33</v>
      </c>
    </row>
    <row r="15" spans="1:243" s="11" customFormat="1" ht="111.75" customHeight="1">
      <c r="A15" s="40">
        <v>3</v>
      </c>
      <c r="B15" s="82" t="s">
        <v>78</v>
      </c>
      <c r="C15" s="35"/>
      <c r="D15" s="62">
        <v>16.2</v>
      </c>
      <c r="E15" s="61" t="s">
        <v>53</v>
      </c>
      <c r="F15" s="48">
        <v>0</v>
      </c>
      <c r="G15" s="49"/>
      <c r="H15" s="50"/>
      <c r="I15" s="51" t="s">
        <v>34</v>
      </c>
      <c r="J15" s="52">
        <f t="shared" si="0"/>
        <v>1</v>
      </c>
      <c r="K15" s="53" t="s">
        <v>40</v>
      </c>
      <c r="L15" s="53" t="s">
        <v>7</v>
      </c>
      <c r="M15" s="54"/>
      <c r="N15" s="55"/>
      <c r="O15" s="55"/>
      <c r="P15" s="56"/>
      <c r="Q15" s="55"/>
      <c r="R15" s="55"/>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 t="shared" si="1"/>
        <v>0</v>
      </c>
      <c r="BB15" s="58">
        <f t="shared" si="2"/>
        <v>0</v>
      </c>
      <c r="BC15" s="59" t="str">
        <f t="shared" si="3"/>
        <v>INR Zero Only</v>
      </c>
      <c r="IE15" s="12">
        <v>1</v>
      </c>
      <c r="IF15" s="12" t="s">
        <v>30</v>
      </c>
      <c r="IG15" s="12" t="s">
        <v>31</v>
      </c>
      <c r="IH15" s="12">
        <v>10</v>
      </c>
      <c r="II15" s="12" t="s">
        <v>32</v>
      </c>
    </row>
    <row r="16" spans="1:243" s="11" customFormat="1" ht="105.75" customHeight="1">
      <c r="A16" s="40">
        <v>4</v>
      </c>
      <c r="B16" s="82" t="s">
        <v>79</v>
      </c>
      <c r="C16" s="35"/>
      <c r="D16" s="62">
        <v>18</v>
      </c>
      <c r="E16" s="61" t="s">
        <v>53</v>
      </c>
      <c r="F16" s="48">
        <v>0</v>
      </c>
      <c r="G16" s="49"/>
      <c r="H16" s="50"/>
      <c r="I16" s="51" t="s">
        <v>34</v>
      </c>
      <c r="J16" s="52">
        <f t="shared" si="0"/>
        <v>1</v>
      </c>
      <c r="K16" s="53" t="s">
        <v>40</v>
      </c>
      <c r="L16" s="53" t="s">
        <v>7</v>
      </c>
      <c r="M16" s="54"/>
      <c r="N16" s="55"/>
      <c r="O16" s="55"/>
      <c r="P16" s="56"/>
      <c r="Q16" s="55"/>
      <c r="R16" s="55"/>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8">
        <f t="shared" si="1"/>
        <v>0</v>
      </c>
      <c r="BB16" s="58">
        <f t="shared" si="2"/>
        <v>0</v>
      </c>
      <c r="BC16" s="59" t="str">
        <f t="shared" si="3"/>
        <v>INR Zero Only</v>
      </c>
      <c r="IE16" s="12"/>
      <c r="IF16" s="12"/>
      <c r="IG16" s="12"/>
      <c r="IH16" s="12"/>
      <c r="II16" s="12"/>
    </row>
    <row r="17" spans="1:243" s="11" customFormat="1" ht="100.5" customHeight="1">
      <c r="A17" s="41">
        <v>5</v>
      </c>
      <c r="B17" s="82" t="s">
        <v>109</v>
      </c>
      <c r="C17" s="35"/>
      <c r="D17" s="62">
        <v>62.7</v>
      </c>
      <c r="E17" s="61" t="s">
        <v>53</v>
      </c>
      <c r="F17" s="48">
        <v>0</v>
      </c>
      <c r="G17" s="49"/>
      <c r="H17" s="50"/>
      <c r="I17" s="51" t="s">
        <v>34</v>
      </c>
      <c r="J17" s="52">
        <f t="shared" si="0"/>
        <v>1</v>
      </c>
      <c r="K17" s="53" t="s">
        <v>40</v>
      </c>
      <c r="L17" s="53" t="s">
        <v>7</v>
      </c>
      <c r="M17" s="54"/>
      <c r="N17" s="55"/>
      <c r="O17" s="55"/>
      <c r="P17" s="56"/>
      <c r="Q17" s="55"/>
      <c r="R17" s="55"/>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8">
        <f t="shared" si="1"/>
        <v>0</v>
      </c>
      <c r="BB17" s="58">
        <f t="shared" si="2"/>
        <v>0</v>
      </c>
      <c r="BC17" s="59" t="str">
        <f t="shared" si="3"/>
        <v>INR Zero Only</v>
      </c>
      <c r="IE17" s="12"/>
      <c r="IF17" s="12"/>
      <c r="IG17" s="12"/>
      <c r="IH17" s="12"/>
      <c r="II17" s="12"/>
    </row>
    <row r="18" spans="1:243" s="11" customFormat="1" ht="117" customHeight="1">
      <c r="A18" s="40">
        <v>6</v>
      </c>
      <c r="B18" s="82" t="s">
        <v>80</v>
      </c>
      <c r="C18" s="35"/>
      <c r="D18" s="62">
        <v>16.2</v>
      </c>
      <c r="E18" s="61" t="s">
        <v>53</v>
      </c>
      <c r="F18" s="48">
        <v>0</v>
      </c>
      <c r="G18" s="49"/>
      <c r="H18" s="50"/>
      <c r="I18" s="51" t="s">
        <v>34</v>
      </c>
      <c r="J18" s="52">
        <f t="shared" si="0"/>
        <v>1</v>
      </c>
      <c r="K18" s="53" t="s">
        <v>40</v>
      </c>
      <c r="L18" s="53" t="s">
        <v>7</v>
      </c>
      <c r="M18" s="54"/>
      <c r="N18" s="55"/>
      <c r="O18" s="55"/>
      <c r="P18" s="56"/>
      <c r="Q18" s="55"/>
      <c r="R18" s="55"/>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f t="shared" si="1"/>
        <v>0</v>
      </c>
      <c r="BB18" s="58">
        <f t="shared" si="2"/>
        <v>0</v>
      </c>
      <c r="BC18" s="59" t="str">
        <f t="shared" si="3"/>
        <v>INR Zero Only</v>
      </c>
      <c r="IE18" s="12"/>
      <c r="IF18" s="12"/>
      <c r="IG18" s="12"/>
      <c r="IH18" s="12"/>
      <c r="II18" s="12"/>
    </row>
    <row r="19" spans="1:243" s="11" customFormat="1" ht="164.25" customHeight="1">
      <c r="A19" s="40">
        <v>7</v>
      </c>
      <c r="B19" s="82" t="s">
        <v>81</v>
      </c>
      <c r="C19" s="35"/>
      <c r="D19" s="62">
        <v>46.5</v>
      </c>
      <c r="E19" s="61" t="s">
        <v>53</v>
      </c>
      <c r="F19" s="48">
        <v>0</v>
      </c>
      <c r="G19" s="49"/>
      <c r="H19" s="50"/>
      <c r="I19" s="51" t="s">
        <v>34</v>
      </c>
      <c r="J19" s="52">
        <f t="shared" si="0"/>
        <v>1</v>
      </c>
      <c r="K19" s="53" t="s">
        <v>40</v>
      </c>
      <c r="L19" s="53" t="s">
        <v>7</v>
      </c>
      <c r="M19" s="54"/>
      <c r="N19" s="55"/>
      <c r="O19" s="55"/>
      <c r="P19" s="56"/>
      <c r="Q19" s="55"/>
      <c r="R19" s="55"/>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8">
        <f t="shared" si="1"/>
        <v>0</v>
      </c>
      <c r="BB19" s="58">
        <f t="shared" si="2"/>
        <v>0</v>
      </c>
      <c r="BC19" s="59" t="str">
        <f t="shared" si="3"/>
        <v>INR Zero Only</v>
      </c>
      <c r="IE19" s="12"/>
      <c r="IF19" s="12"/>
      <c r="IG19" s="12"/>
      <c r="IH19" s="12"/>
      <c r="II19" s="12"/>
    </row>
    <row r="20" spans="1:243" s="11" customFormat="1" ht="109.5" customHeight="1">
      <c r="A20" s="40">
        <v>8</v>
      </c>
      <c r="B20" s="82" t="s">
        <v>136</v>
      </c>
      <c r="C20" s="35"/>
      <c r="D20" s="62">
        <v>620</v>
      </c>
      <c r="E20" s="47" t="s">
        <v>54</v>
      </c>
      <c r="F20" s="48">
        <v>0</v>
      </c>
      <c r="G20" s="49"/>
      <c r="H20" s="50"/>
      <c r="I20" s="51" t="s">
        <v>34</v>
      </c>
      <c r="J20" s="52">
        <f t="shared" si="0"/>
        <v>1</v>
      </c>
      <c r="K20" s="53" t="s">
        <v>40</v>
      </c>
      <c r="L20" s="53" t="s">
        <v>7</v>
      </c>
      <c r="M20" s="54"/>
      <c r="N20" s="55"/>
      <c r="O20" s="55"/>
      <c r="P20" s="56"/>
      <c r="Q20" s="55"/>
      <c r="R20" s="55"/>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8">
        <f t="shared" si="1"/>
        <v>0</v>
      </c>
      <c r="BB20" s="58">
        <f t="shared" si="2"/>
        <v>0</v>
      </c>
      <c r="BC20" s="59" t="str">
        <f t="shared" si="3"/>
        <v>INR Zero Only</v>
      </c>
      <c r="IE20" s="12"/>
      <c r="IF20" s="12"/>
      <c r="IG20" s="12"/>
      <c r="IH20" s="12"/>
      <c r="II20" s="12"/>
    </row>
    <row r="21" spans="1:243" s="11" customFormat="1" ht="109.5" customHeight="1">
      <c r="A21" s="40">
        <v>9</v>
      </c>
      <c r="B21" s="82" t="s">
        <v>135</v>
      </c>
      <c r="C21" s="35"/>
      <c r="D21" s="62">
        <v>1240</v>
      </c>
      <c r="E21" s="47" t="s">
        <v>54</v>
      </c>
      <c r="F21" s="48">
        <v>0</v>
      </c>
      <c r="G21" s="49"/>
      <c r="H21" s="50"/>
      <c r="I21" s="51" t="s">
        <v>34</v>
      </c>
      <c r="J21" s="52">
        <f t="shared" si="0"/>
        <v>1</v>
      </c>
      <c r="K21" s="53" t="s">
        <v>40</v>
      </c>
      <c r="L21" s="53" t="s">
        <v>7</v>
      </c>
      <c r="M21" s="54"/>
      <c r="N21" s="55"/>
      <c r="O21" s="55"/>
      <c r="P21" s="56"/>
      <c r="Q21" s="55"/>
      <c r="R21" s="55"/>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8">
        <f t="shared" si="1"/>
        <v>0</v>
      </c>
      <c r="BB21" s="58">
        <f t="shared" si="2"/>
        <v>0</v>
      </c>
      <c r="BC21" s="59" t="str">
        <f t="shared" si="3"/>
        <v>INR Zero Only</v>
      </c>
      <c r="IE21" s="12"/>
      <c r="IF21" s="12"/>
      <c r="IG21" s="12"/>
      <c r="IH21" s="12"/>
      <c r="II21" s="12"/>
    </row>
    <row r="22" spans="1:243" s="11" customFormat="1" ht="127.5" customHeight="1">
      <c r="A22" s="40">
        <v>10</v>
      </c>
      <c r="B22" s="82" t="s">
        <v>82</v>
      </c>
      <c r="C22" s="35"/>
      <c r="D22" s="62">
        <v>9.2</v>
      </c>
      <c r="E22" s="61" t="s">
        <v>53</v>
      </c>
      <c r="F22" s="48">
        <v>0</v>
      </c>
      <c r="G22" s="49"/>
      <c r="H22" s="50"/>
      <c r="I22" s="51" t="s">
        <v>34</v>
      </c>
      <c r="J22" s="52">
        <f t="shared" si="0"/>
        <v>1</v>
      </c>
      <c r="K22" s="53" t="s">
        <v>40</v>
      </c>
      <c r="L22" s="53" t="s">
        <v>7</v>
      </c>
      <c r="M22" s="54"/>
      <c r="N22" s="55"/>
      <c r="O22" s="55"/>
      <c r="P22" s="56"/>
      <c r="Q22" s="55"/>
      <c r="R22" s="55"/>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8">
        <f t="shared" si="1"/>
        <v>0</v>
      </c>
      <c r="BB22" s="58">
        <f t="shared" si="2"/>
        <v>0</v>
      </c>
      <c r="BC22" s="59" t="str">
        <f t="shared" si="3"/>
        <v>INR Zero Only</v>
      </c>
      <c r="IE22" s="12"/>
      <c r="IF22" s="12"/>
      <c r="IG22" s="12"/>
      <c r="IH22" s="12"/>
      <c r="II22" s="12"/>
    </row>
    <row r="23" spans="1:243" s="11" customFormat="1" ht="123.75" customHeight="1">
      <c r="A23" s="40">
        <v>11</v>
      </c>
      <c r="B23" s="83" t="s">
        <v>83</v>
      </c>
      <c r="C23" s="35" t="s">
        <v>51</v>
      </c>
      <c r="D23" s="62">
        <v>620</v>
      </c>
      <c r="E23" s="47" t="s">
        <v>54</v>
      </c>
      <c r="F23" s="48">
        <v>0</v>
      </c>
      <c r="G23" s="49"/>
      <c r="H23" s="50"/>
      <c r="I23" s="51" t="s">
        <v>34</v>
      </c>
      <c r="J23" s="52">
        <f t="shared" si="0"/>
        <v>1</v>
      </c>
      <c r="K23" s="53" t="s">
        <v>40</v>
      </c>
      <c r="L23" s="53" t="s">
        <v>7</v>
      </c>
      <c r="M23" s="54"/>
      <c r="N23" s="55"/>
      <c r="O23" s="55"/>
      <c r="P23" s="56"/>
      <c r="Q23" s="55"/>
      <c r="R23" s="55"/>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8">
        <f t="shared" si="1"/>
        <v>0</v>
      </c>
      <c r="BB23" s="58">
        <f t="shared" si="2"/>
        <v>0</v>
      </c>
      <c r="BC23" s="59" t="str">
        <f t="shared" si="3"/>
        <v>INR Zero Only</v>
      </c>
      <c r="IE23" s="12">
        <v>1.01</v>
      </c>
      <c r="IF23" s="12" t="s">
        <v>35</v>
      </c>
      <c r="IG23" s="12" t="s">
        <v>31</v>
      </c>
      <c r="IH23" s="12">
        <v>123.223</v>
      </c>
      <c r="II23" s="12" t="s">
        <v>33</v>
      </c>
    </row>
    <row r="24" spans="1:243" s="11" customFormat="1" ht="49.5" customHeight="1">
      <c r="A24" s="63" t="s">
        <v>118</v>
      </c>
      <c r="B24" s="63"/>
      <c r="C24" s="64"/>
      <c r="D24" s="81"/>
      <c r="E24" s="64"/>
      <c r="F24" s="64"/>
      <c r="G24" s="64"/>
      <c r="H24" s="65"/>
      <c r="I24" s="65"/>
      <c r="J24" s="65"/>
      <c r="K24" s="65"/>
      <c r="L24" s="64"/>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7">
        <f>SUM(BA13:BA23)</f>
        <v>0</v>
      </c>
      <c r="BB24" s="67">
        <f>SUM(BB13:BB23)</f>
        <v>0</v>
      </c>
      <c r="BC24" s="68" t="str">
        <f>SpellNumber($E$2,BB24)</f>
        <v>INR Zero Only</v>
      </c>
      <c r="IE24" s="12">
        <v>4</v>
      </c>
      <c r="IF24" s="12" t="s">
        <v>36</v>
      </c>
      <c r="IG24" s="12" t="s">
        <v>38</v>
      </c>
      <c r="IH24" s="12">
        <v>10</v>
      </c>
      <c r="II24" s="12" t="s">
        <v>33</v>
      </c>
    </row>
    <row r="25" spans="1:243" s="13" customFormat="1" ht="39" customHeight="1" hidden="1">
      <c r="A25" s="63" t="s">
        <v>42</v>
      </c>
      <c r="B25" s="63"/>
      <c r="C25" s="69"/>
      <c r="D25" s="33"/>
      <c r="E25" s="28" t="s">
        <v>39</v>
      </c>
      <c r="F25" s="29"/>
      <c r="G25" s="70"/>
      <c r="H25" s="71"/>
      <c r="I25" s="71"/>
      <c r="J25" s="71"/>
      <c r="K25" s="30"/>
      <c r="L25" s="31"/>
      <c r="M25" s="32"/>
      <c r="N25" s="71"/>
      <c r="O25" s="21"/>
      <c r="P25" s="21"/>
      <c r="Q25" s="21"/>
      <c r="R25" s="21"/>
      <c r="S25" s="2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2">
        <f>IF(ISBLANK(F25),0,IF(E25="Excess (+)",ROUND(BA24+(BA24*F25),2),IF(E25="Less (-)",ROUND(BA24+(BA24*F25*(-1)),2),0)))</f>
        <v>0</v>
      </c>
      <c r="BB25" s="73">
        <f>ROUND(BA25,0)</f>
        <v>0</v>
      </c>
      <c r="BC25" s="68" t="str">
        <f>SpellNumber(L25,BB25)</f>
        <v> Zero Only</v>
      </c>
      <c r="IE25" s="14"/>
      <c r="IF25" s="14"/>
      <c r="IG25" s="14"/>
      <c r="IH25" s="14"/>
      <c r="II25" s="14"/>
    </row>
    <row r="26" spans="1:243" s="13" customFormat="1" ht="51" customHeight="1">
      <c r="A26" s="63" t="s">
        <v>41</v>
      </c>
      <c r="B26" s="63"/>
      <c r="C26" s="90" t="str">
        <f>SpellNumber($E$2,BB24)</f>
        <v>INR Zero Only</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IE26" s="14"/>
      <c r="IF26" s="14"/>
      <c r="IG26" s="14"/>
      <c r="IH26" s="14"/>
      <c r="II26" s="14"/>
    </row>
    <row r="27" spans="3:243" s="9" customFormat="1" ht="15">
      <c r="C27" s="15"/>
      <c r="D27" s="34"/>
      <c r="E27" s="15"/>
      <c r="F27" s="15"/>
      <c r="G27" s="15"/>
      <c r="H27" s="15"/>
      <c r="I27" s="15"/>
      <c r="J27" s="15"/>
      <c r="K27" s="15"/>
      <c r="L27" s="15"/>
      <c r="M27" s="15"/>
      <c r="O27" s="15"/>
      <c r="BA27" s="15"/>
      <c r="BC27" s="15"/>
      <c r="IE27" s="10"/>
      <c r="IF27" s="10"/>
      <c r="IG27" s="10"/>
      <c r="IH27" s="10"/>
      <c r="II27" s="10"/>
    </row>
  </sheetData>
  <sheetProtection password="CE88" sheet="1" objects="1" scenarios="1"/>
  <mergeCells count="8">
    <mergeCell ref="A9:BC9"/>
    <mergeCell ref="C26:BC26"/>
    <mergeCell ref="A1:L1"/>
    <mergeCell ref="A4:BC4"/>
    <mergeCell ref="A5:BC5"/>
    <mergeCell ref="A6:BC6"/>
    <mergeCell ref="A7:BC7"/>
    <mergeCell ref="B8:BC8"/>
  </mergeCells>
  <dataValidations count="22">
    <dataValidation type="decimal" allowBlank="1" showInputMessage="1" showErrorMessage="1" errorTitle="Invalid Entry" error="Only Numeric Values are allowed. " sqref="A13:A16 A18:A2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13:L23">
      <formula1>"INR"</formula1>
    </dataValidation>
    <dataValidation allowBlank="1" showInputMessage="1" showErrorMessage="1" promptTitle="Addition / Deduction" prompt="Please Choose the correct One" sqref="J13:J23"/>
    <dataValidation type="list" showInputMessage="1" showErrorMessage="1" sqref="I13:I23">
      <formula1>"Excess(+), Less(-)"</formula1>
    </dataValidation>
    <dataValidation allowBlank="1" showInputMessage="1" showErrorMessage="1" promptTitle="Itemcode/Make" prompt="Please enter text" sqref="C13:C23"/>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dataValidation type="list" allowBlank="1" showInputMessage="1" showErrorMessage="1" sqref="K13:K23">
      <formula1>"Partial Conversion, Full Conversion"</formula1>
    </dataValidation>
    <dataValidation type="decimal" allowBlank="1" showInputMessage="1" showErrorMessage="1" promptTitle="Quantity" prompt="Please enter the Quantity for this item. " errorTitle="Invalid Entry" error="Only Numeric Values are allowed. " sqref="D13 F13:F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23">
      <formula1>0</formula1>
      <formula2>999999999999999</formula2>
    </dataValidation>
    <dataValidation allowBlank="1" showInputMessage="1" showErrorMessage="1" promptTitle="Item Description" prompt="Please enter Item Description in text" sqref="B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s>
  <printOptions/>
  <pageMargins left="0.5511811023622047" right="0.31496062992125984" top="0.5905511811023623" bottom="0.31496062992125984" header="0.31496062992125984" footer="0.31496062992125984"/>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sheetPr codeName="Sheet20">
    <tabColor theme="4" tint="-0.4999699890613556"/>
  </sheetPr>
  <dimension ref="A1:II27"/>
  <sheetViews>
    <sheetView showGridLines="0" zoomScale="80" zoomScaleNormal="80" zoomScalePageLayoutView="0" workbookViewId="0" topLeftCell="A1">
      <selection activeCell="B18" sqref="B18"/>
    </sheetView>
  </sheetViews>
  <sheetFormatPr defaultColWidth="9.140625" defaultRowHeight="15"/>
  <cols>
    <col min="1" max="1" width="12.57421875" style="15" customWidth="1"/>
    <col min="2" max="2" width="95.421875" style="15" customWidth="1"/>
    <col min="3" max="3" width="12.140625" style="15" hidden="1" customWidth="1"/>
    <col min="4" max="4" width="14.57421875" style="34"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20.281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1.57421875" style="15" customWidth="1"/>
    <col min="54" max="54" width="18.8515625" style="15" hidden="1" customWidth="1"/>
    <col min="55" max="55" width="34.57421875" style="15" customWidth="1"/>
    <col min="56" max="238" width="9.140625" style="15" customWidth="1"/>
    <col min="239" max="243" width="9.140625" style="17" customWidth="1"/>
    <col min="244" max="16384" width="9.140625" style="15" customWidth="1"/>
  </cols>
  <sheetData>
    <row r="1" spans="1:243" s="1" customFormat="1" ht="25.5" customHeight="1">
      <c r="A1" s="91" t="str">
        <f>B2&amp;" BoQ"</f>
        <v>Item Rate BoQ</v>
      </c>
      <c r="B1" s="91"/>
      <c r="C1" s="91"/>
      <c r="D1" s="91"/>
      <c r="E1" s="91"/>
      <c r="F1" s="91"/>
      <c r="G1" s="91"/>
      <c r="H1" s="91"/>
      <c r="I1" s="91"/>
      <c r="J1" s="91"/>
      <c r="K1" s="91"/>
      <c r="L1" s="92"/>
      <c r="M1" s="75"/>
      <c r="N1" s="75"/>
      <c r="O1" s="76"/>
      <c r="P1" s="76"/>
      <c r="Q1" s="77"/>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8"/>
      <c r="IE1" s="2"/>
      <c r="IF1" s="2"/>
      <c r="IG1" s="2"/>
      <c r="IH1" s="2"/>
      <c r="II1" s="2"/>
    </row>
    <row r="2" spans="1:55" s="1" customFormat="1" ht="25.5" customHeight="1" hidden="1">
      <c r="A2" s="18" t="s">
        <v>3</v>
      </c>
      <c r="B2" s="18" t="s">
        <v>4</v>
      </c>
      <c r="C2" s="19" t="s">
        <v>5</v>
      </c>
      <c r="D2" s="19" t="s">
        <v>6</v>
      </c>
      <c r="E2" s="18" t="s">
        <v>7</v>
      </c>
      <c r="F2" s="21"/>
      <c r="G2" s="21"/>
      <c r="H2" s="21"/>
      <c r="I2" s="21"/>
      <c r="J2" s="22"/>
      <c r="K2" s="22"/>
      <c r="L2" s="22"/>
      <c r="M2" s="36"/>
      <c r="N2" s="36"/>
      <c r="O2" s="37"/>
      <c r="P2" s="37"/>
      <c r="Q2" s="38"/>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row>
    <row r="3" spans="1:243" s="1" customFormat="1" ht="30" customHeight="1" hidden="1">
      <c r="A3" s="21" t="s">
        <v>8</v>
      </c>
      <c r="B3" s="21"/>
      <c r="C3" s="21" t="s">
        <v>9</v>
      </c>
      <c r="D3" s="27"/>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IE3" s="2"/>
      <c r="IF3" s="2"/>
      <c r="IG3" s="2"/>
      <c r="IH3" s="2"/>
      <c r="II3" s="2"/>
    </row>
    <row r="4" spans="1:243" s="3" customFormat="1" ht="30.75" customHeight="1">
      <c r="A4" s="93" t="s">
        <v>52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4"/>
      <c r="IF4" s="4"/>
      <c r="IG4" s="4"/>
      <c r="IH4" s="4"/>
      <c r="II4" s="4"/>
    </row>
    <row r="5" spans="1:243" s="3" customFormat="1" ht="30.75" customHeight="1">
      <c r="A5" s="93" t="s">
        <v>130</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4"/>
      <c r="IF5" s="4"/>
      <c r="IG5" s="4"/>
      <c r="IH5" s="4"/>
      <c r="II5" s="4"/>
    </row>
    <row r="6" spans="1:243" s="3" customFormat="1" ht="30.75" customHeight="1">
      <c r="A6" s="93" t="s">
        <v>59</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4"/>
      <c r="IF6" s="4"/>
      <c r="IG6" s="4"/>
      <c r="IH6" s="4"/>
      <c r="II6" s="4"/>
    </row>
    <row r="7" spans="1:243" s="3"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4"/>
      <c r="IF7" s="4"/>
      <c r="IG7" s="4"/>
      <c r="IH7" s="4"/>
      <c r="II7" s="4"/>
    </row>
    <row r="8" spans="1:243" s="5" customFormat="1" ht="72.75" customHeight="1">
      <c r="A8" s="23" t="s">
        <v>43</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IE8" s="6"/>
      <c r="IF8" s="6"/>
      <c r="IG8" s="6"/>
      <c r="IH8" s="6"/>
      <c r="II8" s="6"/>
    </row>
    <row r="9" spans="1:243" s="7" customFormat="1" ht="74.25" customHeight="1">
      <c r="A9" s="88" t="s">
        <v>120</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IE9" s="8"/>
      <c r="IF9" s="8"/>
      <c r="IG9" s="8"/>
      <c r="IH9" s="8"/>
      <c r="II9" s="8"/>
    </row>
    <row r="10" spans="1:243" s="9" customFormat="1" ht="18.75" customHeight="1">
      <c r="A10" s="20" t="s">
        <v>45</v>
      </c>
      <c r="B10" s="20" t="s">
        <v>46</v>
      </c>
      <c r="C10" s="20" t="s">
        <v>46</v>
      </c>
      <c r="D10" s="39" t="s">
        <v>45</v>
      </c>
      <c r="E10" s="20" t="s">
        <v>46</v>
      </c>
      <c r="F10" s="20" t="s">
        <v>11</v>
      </c>
      <c r="G10" s="20" t="s">
        <v>11</v>
      </c>
      <c r="H10" s="20" t="s">
        <v>12</v>
      </c>
      <c r="I10" s="20" t="s">
        <v>46</v>
      </c>
      <c r="J10" s="20" t="s">
        <v>45</v>
      </c>
      <c r="K10" s="20" t="s">
        <v>47</v>
      </c>
      <c r="L10" s="20" t="s">
        <v>46</v>
      </c>
      <c r="M10" s="20" t="s">
        <v>45</v>
      </c>
      <c r="N10" s="20" t="s">
        <v>11</v>
      </c>
      <c r="O10" s="20" t="s">
        <v>11</v>
      </c>
      <c r="P10" s="20" t="s">
        <v>11</v>
      </c>
      <c r="Q10" s="20" t="s">
        <v>11</v>
      </c>
      <c r="R10" s="20" t="s">
        <v>12</v>
      </c>
      <c r="S10" s="20" t="s">
        <v>12</v>
      </c>
      <c r="T10" s="20" t="s">
        <v>11</v>
      </c>
      <c r="U10" s="20" t="s">
        <v>11</v>
      </c>
      <c r="V10" s="20" t="s">
        <v>11</v>
      </c>
      <c r="W10" s="20" t="s">
        <v>11</v>
      </c>
      <c r="X10" s="20" t="s">
        <v>12</v>
      </c>
      <c r="Y10" s="20" t="s">
        <v>12</v>
      </c>
      <c r="Z10" s="20" t="s">
        <v>11</v>
      </c>
      <c r="AA10" s="20" t="s">
        <v>11</v>
      </c>
      <c r="AB10" s="20" t="s">
        <v>11</v>
      </c>
      <c r="AC10" s="20" t="s">
        <v>11</v>
      </c>
      <c r="AD10" s="20" t="s">
        <v>12</v>
      </c>
      <c r="AE10" s="20" t="s">
        <v>12</v>
      </c>
      <c r="AF10" s="20" t="s">
        <v>11</v>
      </c>
      <c r="AG10" s="20" t="s">
        <v>11</v>
      </c>
      <c r="AH10" s="20" t="s">
        <v>11</v>
      </c>
      <c r="AI10" s="20" t="s">
        <v>11</v>
      </c>
      <c r="AJ10" s="20" t="s">
        <v>12</v>
      </c>
      <c r="AK10" s="20" t="s">
        <v>12</v>
      </c>
      <c r="AL10" s="20" t="s">
        <v>11</v>
      </c>
      <c r="AM10" s="20" t="s">
        <v>11</v>
      </c>
      <c r="AN10" s="20" t="s">
        <v>11</v>
      </c>
      <c r="AO10" s="20" t="s">
        <v>11</v>
      </c>
      <c r="AP10" s="20" t="s">
        <v>12</v>
      </c>
      <c r="AQ10" s="20" t="s">
        <v>12</v>
      </c>
      <c r="AR10" s="20" t="s">
        <v>11</v>
      </c>
      <c r="AS10" s="20" t="s">
        <v>11</v>
      </c>
      <c r="AT10" s="20" t="s">
        <v>45</v>
      </c>
      <c r="AU10" s="20" t="s">
        <v>45</v>
      </c>
      <c r="AV10" s="20" t="s">
        <v>12</v>
      </c>
      <c r="AW10" s="20" t="s">
        <v>12</v>
      </c>
      <c r="AX10" s="20" t="s">
        <v>45</v>
      </c>
      <c r="AY10" s="20" t="s">
        <v>45</v>
      </c>
      <c r="AZ10" s="20" t="s">
        <v>13</v>
      </c>
      <c r="BA10" s="20" t="s">
        <v>45</v>
      </c>
      <c r="BB10" s="20" t="s">
        <v>45</v>
      </c>
      <c r="BC10" s="20" t="s">
        <v>46</v>
      </c>
      <c r="IE10" s="10"/>
      <c r="IF10" s="10"/>
      <c r="IG10" s="10"/>
      <c r="IH10" s="10"/>
      <c r="II10" s="10"/>
    </row>
    <row r="11" spans="1:243" s="9" customFormat="1" ht="69.75" customHeight="1">
      <c r="A11" s="20" t="s">
        <v>0</v>
      </c>
      <c r="B11" s="20" t="s">
        <v>14</v>
      </c>
      <c r="C11" s="20" t="s">
        <v>1</v>
      </c>
      <c r="D11" s="39" t="s">
        <v>15</v>
      </c>
      <c r="E11" s="20" t="s">
        <v>16</v>
      </c>
      <c r="F11" s="20" t="s">
        <v>48</v>
      </c>
      <c r="G11" s="20"/>
      <c r="H11" s="20"/>
      <c r="I11" s="20" t="s">
        <v>17</v>
      </c>
      <c r="J11" s="20" t="s">
        <v>18</v>
      </c>
      <c r="K11" s="20" t="s">
        <v>19</v>
      </c>
      <c r="L11" s="20" t="s">
        <v>20</v>
      </c>
      <c r="M11" s="24" t="s">
        <v>49</v>
      </c>
      <c r="N11" s="20" t="s">
        <v>21</v>
      </c>
      <c r="O11" s="20" t="s">
        <v>22</v>
      </c>
      <c r="P11" s="20" t="s">
        <v>23</v>
      </c>
      <c r="Q11" s="20" t="s">
        <v>24</v>
      </c>
      <c r="R11" s="20"/>
      <c r="S11" s="20"/>
      <c r="T11" s="20" t="s">
        <v>25</v>
      </c>
      <c r="U11" s="20" t="s">
        <v>26</v>
      </c>
      <c r="V11" s="20" t="s">
        <v>27</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5" t="s">
        <v>50</v>
      </c>
      <c r="BB11" s="26" t="s">
        <v>28</v>
      </c>
      <c r="BC11" s="26" t="s">
        <v>29</v>
      </c>
      <c r="IE11" s="10"/>
      <c r="IF11" s="10"/>
      <c r="IG11" s="10"/>
      <c r="IH11" s="10"/>
      <c r="II11" s="10"/>
    </row>
    <row r="12" spans="1:243" s="9" customFormat="1" ht="15">
      <c r="A12" s="20">
        <v>1</v>
      </c>
      <c r="B12" s="20">
        <v>2</v>
      </c>
      <c r="C12" s="20">
        <v>3</v>
      </c>
      <c r="D12" s="39">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53</v>
      </c>
      <c r="BB12" s="20">
        <v>54</v>
      </c>
      <c r="BC12" s="20">
        <v>55</v>
      </c>
      <c r="IE12" s="10"/>
      <c r="IF12" s="10"/>
      <c r="IG12" s="10"/>
      <c r="IH12" s="10"/>
      <c r="II12" s="10"/>
    </row>
    <row r="13" spans="1:243" s="11" customFormat="1" ht="139.5" customHeight="1">
      <c r="A13" s="40">
        <v>1</v>
      </c>
      <c r="B13" s="44" t="s">
        <v>86</v>
      </c>
      <c r="C13" s="35"/>
      <c r="D13" s="46">
        <v>0.02</v>
      </c>
      <c r="E13" s="47" t="s">
        <v>57</v>
      </c>
      <c r="F13" s="48">
        <v>0</v>
      </c>
      <c r="G13" s="49"/>
      <c r="H13" s="50"/>
      <c r="I13" s="51" t="s">
        <v>34</v>
      </c>
      <c r="J13" s="52">
        <f aca="true" t="shared" si="0" ref="J13:J23">IF(I13="Less(-)",-1,1)</f>
        <v>1</v>
      </c>
      <c r="K13" s="53" t="s">
        <v>40</v>
      </c>
      <c r="L13" s="53" t="s">
        <v>7</v>
      </c>
      <c r="M13" s="54"/>
      <c r="N13" s="55"/>
      <c r="O13" s="55"/>
      <c r="P13" s="56"/>
      <c r="Q13" s="55"/>
      <c r="R13" s="55"/>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 aca="true" t="shared" si="1" ref="BA13:BA23">total_amount_ba($B$2,$D$2,D13,F13,J13,K13,M13)</f>
        <v>0</v>
      </c>
      <c r="BB13" s="58">
        <f aca="true" t="shared" si="2" ref="BB13:BB23">BA13+SUM(N13:AZ13)</f>
        <v>0</v>
      </c>
      <c r="BC13" s="59" t="str">
        <f aca="true" t="shared" si="3" ref="BC13:BC23">SpellNumber(L13,BB13)</f>
        <v>INR Zero Only</v>
      </c>
      <c r="IE13" s="12"/>
      <c r="IF13" s="12"/>
      <c r="IG13" s="12"/>
      <c r="IH13" s="12"/>
      <c r="II13" s="12"/>
    </row>
    <row r="14" spans="1:243" s="11" customFormat="1" ht="94.5" customHeight="1">
      <c r="A14" s="40">
        <v>2</v>
      </c>
      <c r="B14" s="44" t="s">
        <v>131</v>
      </c>
      <c r="C14" s="35" t="s">
        <v>37</v>
      </c>
      <c r="D14" s="62">
        <v>310.5</v>
      </c>
      <c r="E14" s="47" t="s">
        <v>54</v>
      </c>
      <c r="F14" s="48">
        <v>0</v>
      </c>
      <c r="G14" s="49"/>
      <c r="H14" s="50"/>
      <c r="I14" s="51" t="s">
        <v>34</v>
      </c>
      <c r="J14" s="52">
        <f t="shared" si="0"/>
        <v>1</v>
      </c>
      <c r="K14" s="53" t="s">
        <v>40</v>
      </c>
      <c r="L14" s="53" t="s">
        <v>7</v>
      </c>
      <c r="M14" s="54"/>
      <c r="N14" s="55"/>
      <c r="O14" s="55"/>
      <c r="P14" s="56"/>
      <c r="Q14" s="55"/>
      <c r="R14" s="55"/>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8">
        <f t="shared" si="1"/>
        <v>0</v>
      </c>
      <c r="BB14" s="58">
        <f t="shared" si="2"/>
        <v>0</v>
      </c>
      <c r="BC14" s="59" t="str">
        <f t="shared" si="3"/>
        <v>INR Zero Only</v>
      </c>
      <c r="IE14" s="12">
        <v>1.01</v>
      </c>
      <c r="IF14" s="12" t="s">
        <v>35</v>
      </c>
      <c r="IG14" s="12" t="s">
        <v>31</v>
      </c>
      <c r="IH14" s="12">
        <v>123.223</v>
      </c>
      <c r="II14" s="12" t="s">
        <v>33</v>
      </c>
    </row>
    <row r="15" spans="1:243" s="11" customFormat="1" ht="111.75" customHeight="1">
      <c r="A15" s="40">
        <v>3</v>
      </c>
      <c r="B15" s="44" t="s">
        <v>87</v>
      </c>
      <c r="C15" s="35"/>
      <c r="D15" s="62">
        <v>12</v>
      </c>
      <c r="E15" s="61" t="s">
        <v>53</v>
      </c>
      <c r="F15" s="48">
        <v>0</v>
      </c>
      <c r="G15" s="49"/>
      <c r="H15" s="50"/>
      <c r="I15" s="51" t="s">
        <v>34</v>
      </c>
      <c r="J15" s="52">
        <f t="shared" si="0"/>
        <v>1</v>
      </c>
      <c r="K15" s="53" t="s">
        <v>40</v>
      </c>
      <c r="L15" s="53" t="s">
        <v>7</v>
      </c>
      <c r="M15" s="54"/>
      <c r="N15" s="55"/>
      <c r="O15" s="55"/>
      <c r="P15" s="56"/>
      <c r="Q15" s="55"/>
      <c r="R15" s="55"/>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 t="shared" si="1"/>
        <v>0</v>
      </c>
      <c r="BB15" s="58">
        <f t="shared" si="2"/>
        <v>0</v>
      </c>
      <c r="BC15" s="59" t="str">
        <f t="shared" si="3"/>
        <v>INR Zero Only</v>
      </c>
      <c r="IE15" s="12">
        <v>1</v>
      </c>
      <c r="IF15" s="12" t="s">
        <v>30</v>
      </c>
      <c r="IG15" s="12" t="s">
        <v>31</v>
      </c>
      <c r="IH15" s="12">
        <v>10</v>
      </c>
      <c r="II15" s="12" t="s">
        <v>32</v>
      </c>
    </row>
    <row r="16" spans="1:243" s="11" customFormat="1" ht="108.75" customHeight="1">
      <c r="A16" s="40">
        <v>4</v>
      </c>
      <c r="B16" s="44" t="s">
        <v>88</v>
      </c>
      <c r="C16" s="35"/>
      <c r="D16" s="62">
        <v>12</v>
      </c>
      <c r="E16" s="61" t="s">
        <v>53</v>
      </c>
      <c r="F16" s="48">
        <v>0</v>
      </c>
      <c r="G16" s="49"/>
      <c r="H16" s="50"/>
      <c r="I16" s="51" t="s">
        <v>34</v>
      </c>
      <c r="J16" s="52">
        <f t="shared" si="0"/>
        <v>1</v>
      </c>
      <c r="K16" s="53" t="s">
        <v>40</v>
      </c>
      <c r="L16" s="53" t="s">
        <v>7</v>
      </c>
      <c r="M16" s="54"/>
      <c r="N16" s="55"/>
      <c r="O16" s="55"/>
      <c r="P16" s="56"/>
      <c r="Q16" s="55"/>
      <c r="R16" s="55"/>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8">
        <f t="shared" si="1"/>
        <v>0</v>
      </c>
      <c r="BB16" s="58">
        <f t="shared" si="2"/>
        <v>0</v>
      </c>
      <c r="BC16" s="59" t="str">
        <f t="shared" si="3"/>
        <v>INR Zero Only</v>
      </c>
      <c r="IE16" s="12"/>
      <c r="IF16" s="12"/>
      <c r="IG16" s="12"/>
      <c r="IH16" s="12"/>
      <c r="II16" s="12"/>
    </row>
    <row r="17" spans="1:243" s="11" customFormat="1" ht="100.5" customHeight="1">
      <c r="A17" s="41">
        <v>5</v>
      </c>
      <c r="B17" s="44" t="s">
        <v>108</v>
      </c>
      <c r="C17" s="35"/>
      <c r="D17" s="62">
        <v>43.05</v>
      </c>
      <c r="E17" s="61" t="s">
        <v>53</v>
      </c>
      <c r="F17" s="48">
        <v>0</v>
      </c>
      <c r="G17" s="49"/>
      <c r="H17" s="50"/>
      <c r="I17" s="51" t="s">
        <v>34</v>
      </c>
      <c r="J17" s="52">
        <f t="shared" si="0"/>
        <v>1</v>
      </c>
      <c r="K17" s="53" t="s">
        <v>40</v>
      </c>
      <c r="L17" s="53" t="s">
        <v>7</v>
      </c>
      <c r="M17" s="54"/>
      <c r="N17" s="55"/>
      <c r="O17" s="55"/>
      <c r="P17" s="56"/>
      <c r="Q17" s="55"/>
      <c r="R17" s="55"/>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8">
        <f t="shared" si="1"/>
        <v>0</v>
      </c>
      <c r="BB17" s="58">
        <f t="shared" si="2"/>
        <v>0</v>
      </c>
      <c r="BC17" s="59" t="str">
        <f t="shared" si="3"/>
        <v>INR Zero Only</v>
      </c>
      <c r="IE17" s="12"/>
      <c r="IF17" s="12"/>
      <c r="IG17" s="12"/>
      <c r="IH17" s="12"/>
      <c r="II17" s="12"/>
    </row>
    <row r="18" spans="1:243" s="11" customFormat="1" ht="121.5" customHeight="1">
      <c r="A18" s="40">
        <v>6</v>
      </c>
      <c r="B18" s="44" t="s">
        <v>89</v>
      </c>
      <c r="C18" s="35"/>
      <c r="D18" s="62">
        <v>12</v>
      </c>
      <c r="E18" s="61" t="s">
        <v>53</v>
      </c>
      <c r="F18" s="48">
        <v>0</v>
      </c>
      <c r="G18" s="49"/>
      <c r="H18" s="50"/>
      <c r="I18" s="51" t="s">
        <v>34</v>
      </c>
      <c r="J18" s="52">
        <f t="shared" si="0"/>
        <v>1</v>
      </c>
      <c r="K18" s="53" t="s">
        <v>40</v>
      </c>
      <c r="L18" s="53" t="s">
        <v>7</v>
      </c>
      <c r="M18" s="54"/>
      <c r="N18" s="55"/>
      <c r="O18" s="55"/>
      <c r="P18" s="56"/>
      <c r="Q18" s="55"/>
      <c r="R18" s="55"/>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f t="shared" si="1"/>
        <v>0</v>
      </c>
      <c r="BB18" s="58">
        <f t="shared" si="2"/>
        <v>0</v>
      </c>
      <c r="BC18" s="59" t="str">
        <f t="shared" si="3"/>
        <v>INR Zero Only</v>
      </c>
      <c r="IE18" s="12"/>
      <c r="IF18" s="12"/>
      <c r="IG18" s="12"/>
      <c r="IH18" s="12"/>
      <c r="II18" s="12"/>
    </row>
    <row r="19" spans="1:243" s="11" customFormat="1" ht="164.25" customHeight="1">
      <c r="A19" s="40">
        <v>7</v>
      </c>
      <c r="B19" s="86" t="s">
        <v>84</v>
      </c>
      <c r="C19" s="35"/>
      <c r="D19" s="62">
        <v>31.05</v>
      </c>
      <c r="E19" s="61" t="s">
        <v>53</v>
      </c>
      <c r="F19" s="48">
        <v>0</v>
      </c>
      <c r="G19" s="49"/>
      <c r="H19" s="50"/>
      <c r="I19" s="51" t="s">
        <v>34</v>
      </c>
      <c r="J19" s="52">
        <f t="shared" si="0"/>
        <v>1</v>
      </c>
      <c r="K19" s="53" t="s">
        <v>40</v>
      </c>
      <c r="L19" s="53" t="s">
        <v>7</v>
      </c>
      <c r="M19" s="54"/>
      <c r="N19" s="55"/>
      <c r="O19" s="55"/>
      <c r="P19" s="56"/>
      <c r="Q19" s="55"/>
      <c r="R19" s="55"/>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8">
        <f t="shared" si="1"/>
        <v>0</v>
      </c>
      <c r="BB19" s="58">
        <f t="shared" si="2"/>
        <v>0</v>
      </c>
      <c r="BC19" s="59" t="str">
        <f t="shared" si="3"/>
        <v>INR Zero Only</v>
      </c>
      <c r="IE19" s="12"/>
      <c r="IF19" s="12"/>
      <c r="IG19" s="12"/>
      <c r="IH19" s="12"/>
      <c r="II19" s="12"/>
    </row>
    <row r="20" spans="1:243" s="11" customFormat="1" ht="109.5" customHeight="1">
      <c r="A20" s="40">
        <v>8</v>
      </c>
      <c r="B20" s="45" t="s">
        <v>133</v>
      </c>
      <c r="C20" s="35"/>
      <c r="D20" s="62">
        <v>310.5</v>
      </c>
      <c r="E20" s="47" t="s">
        <v>54</v>
      </c>
      <c r="F20" s="48">
        <v>0</v>
      </c>
      <c r="G20" s="49"/>
      <c r="H20" s="50"/>
      <c r="I20" s="51" t="s">
        <v>34</v>
      </c>
      <c r="J20" s="52">
        <f t="shared" si="0"/>
        <v>1</v>
      </c>
      <c r="K20" s="53" t="s">
        <v>40</v>
      </c>
      <c r="L20" s="53" t="s">
        <v>7</v>
      </c>
      <c r="M20" s="54"/>
      <c r="N20" s="55"/>
      <c r="O20" s="55"/>
      <c r="P20" s="56"/>
      <c r="Q20" s="55"/>
      <c r="R20" s="55"/>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8">
        <f t="shared" si="1"/>
        <v>0</v>
      </c>
      <c r="BB20" s="58">
        <f t="shared" si="2"/>
        <v>0</v>
      </c>
      <c r="BC20" s="59" t="str">
        <f t="shared" si="3"/>
        <v>INR Zero Only</v>
      </c>
      <c r="IE20" s="12"/>
      <c r="IF20" s="12"/>
      <c r="IG20" s="12"/>
      <c r="IH20" s="12"/>
      <c r="II20" s="12"/>
    </row>
    <row r="21" spans="1:243" s="11" customFormat="1" ht="109.5" customHeight="1">
      <c r="A21" s="40">
        <v>9</v>
      </c>
      <c r="B21" s="85" t="s">
        <v>132</v>
      </c>
      <c r="C21" s="35"/>
      <c r="D21" s="62">
        <v>621</v>
      </c>
      <c r="E21" s="61" t="s">
        <v>53</v>
      </c>
      <c r="F21" s="48">
        <v>0</v>
      </c>
      <c r="G21" s="49"/>
      <c r="H21" s="50"/>
      <c r="I21" s="51" t="s">
        <v>34</v>
      </c>
      <c r="J21" s="52">
        <f>IF(I21="Less(-)",-1,1)</f>
        <v>1</v>
      </c>
      <c r="K21" s="53" t="s">
        <v>40</v>
      </c>
      <c r="L21" s="53" t="s">
        <v>7</v>
      </c>
      <c r="M21" s="54"/>
      <c r="N21" s="55"/>
      <c r="O21" s="55"/>
      <c r="P21" s="56"/>
      <c r="Q21" s="55"/>
      <c r="R21" s="55"/>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8">
        <f>total_amount_ba($B$2,$D$2,D21,F21,J21,K21,M21)</f>
        <v>0</v>
      </c>
      <c r="BB21" s="58">
        <f>BA21+SUM(N21:AZ21)</f>
        <v>0</v>
      </c>
      <c r="BC21" s="59" t="str">
        <f>SpellNumber(L21,BB21)</f>
        <v>INR Zero Only</v>
      </c>
      <c r="IE21" s="12"/>
      <c r="IF21" s="12"/>
      <c r="IG21" s="12"/>
      <c r="IH21" s="12"/>
      <c r="II21" s="12"/>
    </row>
    <row r="22" spans="1:243" s="11" customFormat="1" ht="127.5" customHeight="1">
      <c r="A22" s="40">
        <v>10</v>
      </c>
      <c r="B22" s="87" t="s">
        <v>107</v>
      </c>
      <c r="C22" s="35"/>
      <c r="D22" s="62">
        <v>9.9</v>
      </c>
      <c r="E22" s="61" t="s">
        <v>53</v>
      </c>
      <c r="F22" s="48">
        <v>0</v>
      </c>
      <c r="G22" s="49"/>
      <c r="H22" s="50"/>
      <c r="I22" s="51" t="s">
        <v>34</v>
      </c>
      <c r="J22" s="52">
        <f t="shared" si="0"/>
        <v>1</v>
      </c>
      <c r="K22" s="53" t="s">
        <v>40</v>
      </c>
      <c r="L22" s="53" t="s">
        <v>7</v>
      </c>
      <c r="M22" s="54"/>
      <c r="N22" s="55"/>
      <c r="O22" s="55"/>
      <c r="P22" s="56"/>
      <c r="Q22" s="55"/>
      <c r="R22" s="55"/>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8">
        <f t="shared" si="1"/>
        <v>0</v>
      </c>
      <c r="BB22" s="58">
        <f t="shared" si="2"/>
        <v>0</v>
      </c>
      <c r="BC22" s="59" t="str">
        <f t="shared" si="3"/>
        <v>INR Zero Only</v>
      </c>
      <c r="IE22" s="12"/>
      <c r="IF22" s="12"/>
      <c r="IG22" s="12"/>
      <c r="IH22" s="12"/>
      <c r="II22" s="12"/>
    </row>
    <row r="23" spans="1:243" s="11" customFormat="1" ht="123.75" customHeight="1">
      <c r="A23" s="40">
        <v>11</v>
      </c>
      <c r="B23" s="44" t="s">
        <v>85</v>
      </c>
      <c r="C23" s="35" t="s">
        <v>51</v>
      </c>
      <c r="D23" s="62">
        <v>310.5</v>
      </c>
      <c r="E23" s="47" t="s">
        <v>54</v>
      </c>
      <c r="F23" s="48">
        <v>0</v>
      </c>
      <c r="G23" s="49"/>
      <c r="H23" s="50"/>
      <c r="I23" s="51" t="s">
        <v>34</v>
      </c>
      <c r="J23" s="52">
        <f t="shared" si="0"/>
        <v>1</v>
      </c>
      <c r="K23" s="53" t="s">
        <v>40</v>
      </c>
      <c r="L23" s="53" t="s">
        <v>7</v>
      </c>
      <c r="M23" s="54"/>
      <c r="N23" s="55"/>
      <c r="O23" s="55"/>
      <c r="P23" s="56"/>
      <c r="Q23" s="55"/>
      <c r="R23" s="55"/>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8">
        <f t="shared" si="1"/>
        <v>0</v>
      </c>
      <c r="BB23" s="58">
        <f t="shared" si="2"/>
        <v>0</v>
      </c>
      <c r="BC23" s="59" t="str">
        <f t="shared" si="3"/>
        <v>INR Zero Only</v>
      </c>
      <c r="IE23" s="12">
        <v>1.01</v>
      </c>
      <c r="IF23" s="12" t="s">
        <v>35</v>
      </c>
      <c r="IG23" s="12" t="s">
        <v>31</v>
      </c>
      <c r="IH23" s="12">
        <v>123.223</v>
      </c>
      <c r="II23" s="12" t="s">
        <v>33</v>
      </c>
    </row>
    <row r="24" spans="1:243" s="11" customFormat="1" ht="49.5" customHeight="1">
      <c r="A24" s="63" t="s">
        <v>118</v>
      </c>
      <c r="B24" s="63"/>
      <c r="C24" s="64"/>
      <c r="D24" s="81"/>
      <c r="E24" s="64"/>
      <c r="F24" s="64"/>
      <c r="G24" s="64"/>
      <c r="H24" s="65"/>
      <c r="I24" s="65"/>
      <c r="J24" s="65"/>
      <c r="K24" s="65"/>
      <c r="L24" s="64"/>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7">
        <f>SUM(BA13:BA23)</f>
        <v>0</v>
      </c>
      <c r="BB24" s="67">
        <f>SUM(BB13:BB23)</f>
        <v>0</v>
      </c>
      <c r="BC24" s="68" t="str">
        <f>SpellNumber($E$2,BB24)</f>
        <v>INR Zero Only</v>
      </c>
      <c r="IE24" s="12">
        <v>4</v>
      </c>
      <c r="IF24" s="12" t="s">
        <v>36</v>
      </c>
      <c r="IG24" s="12" t="s">
        <v>38</v>
      </c>
      <c r="IH24" s="12">
        <v>10</v>
      </c>
      <c r="II24" s="12" t="s">
        <v>33</v>
      </c>
    </row>
    <row r="25" spans="1:243" s="13" customFormat="1" ht="39" customHeight="1" hidden="1">
      <c r="A25" s="63" t="s">
        <v>42</v>
      </c>
      <c r="B25" s="63"/>
      <c r="C25" s="69"/>
      <c r="D25" s="33"/>
      <c r="E25" s="28" t="s">
        <v>39</v>
      </c>
      <c r="F25" s="29"/>
      <c r="G25" s="70"/>
      <c r="H25" s="71"/>
      <c r="I25" s="71"/>
      <c r="J25" s="71"/>
      <c r="K25" s="30"/>
      <c r="L25" s="31"/>
      <c r="M25" s="32"/>
      <c r="N25" s="71"/>
      <c r="O25" s="21"/>
      <c r="P25" s="21"/>
      <c r="Q25" s="21"/>
      <c r="R25" s="21"/>
      <c r="S25" s="2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2">
        <f>IF(ISBLANK(F25),0,IF(E25="Excess (+)",ROUND(BA24+(BA24*F25),2),IF(E25="Less (-)",ROUND(BA24+(BA24*F25*(-1)),2),0)))</f>
        <v>0</v>
      </c>
      <c r="BB25" s="73">
        <f>ROUND(BA25,0)</f>
        <v>0</v>
      </c>
      <c r="BC25" s="68" t="str">
        <f>SpellNumber(L25,BB25)</f>
        <v> Zero Only</v>
      </c>
      <c r="IE25" s="14"/>
      <c r="IF25" s="14"/>
      <c r="IG25" s="14"/>
      <c r="IH25" s="14"/>
      <c r="II25" s="14"/>
    </row>
    <row r="26" spans="1:243" s="13" customFormat="1" ht="51" customHeight="1">
      <c r="A26" s="63" t="s">
        <v>41</v>
      </c>
      <c r="B26" s="63"/>
      <c r="C26" s="90" t="str">
        <f>SpellNumber($E$2,BB24)</f>
        <v>INR Zero Only</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IE26" s="14"/>
      <c r="IF26" s="14"/>
      <c r="IG26" s="14"/>
      <c r="IH26" s="14"/>
      <c r="II26" s="14"/>
    </row>
    <row r="27" spans="3:243" s="9" customFormat="1" ht="15">
      <c r="C27" s="15"/>
      <c r="D27" s="34"/>
      <c r="E27" s="15"/>
      <c r="F27" s="15"/>
      <c r="G27" s="15"/>
      <c r="H27" s="15"/>
      <c r="I27" s="15"/>
      <c r="J27" s="15"/>
      <c r="K27" s="15"/>
      <c r="L27" s="15"/>
      <c r="M27" s="15"/>
      <c r="O27" s="15"/>
      <c r="BA27" s="15"/>
      <c r="BC27" s="15"/>
      <c r="IE27" s="10"/>
      <c r="IF27" s="10"/>
      <c r="IG27" s="10"/>
      <c r="IH27" s="10"/>
      <c r="II27" s="10"/>
    </row>
  </sheetData>
  <sheetProtection password="CE88" sheet="1" objects="1" scenarios="1"/>
  <mergeCells count="8">
    <mergeCell ref="A9:BC9"/>
    <mergeCell ref="C26:BC26"/>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allowBlank="1" showInputMessage="1" showErrorMessage="1" promptTitle="Item Description" prompt="Please enter Item Description in text" sqref="B22:B23"/>
    <dataValidation type="decimal" allowBlank="1" showInputMessage="1" showErrorMessage="1" promptTitle="Quantity" prompt="Please enter the Quantity for this item. " errorTitle="Invalid Entry" error="Only Numeric Values are allowed. " sqref="D13 F13:F23">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errorTitle="Invalid Entry" error="Only Numeric Values are allowed. " sqref="A13:A16 A18:A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23">
      <formula1>0</formula1>
      <formula2>999999999999999</formula2>
    </dataValidation>
    <dataValidation type="list" allowBlank="1" showInputMessage="1" showErrorMessage="1" sqref="K13:K23">
      <formula1>"Partial Conversion, Full Conversion"</formula1>
    </dataValidation>
    <dataValidation allowBlank="1" showInputMessage="1" showErrorMessage="1" promptTitle="Units" prompt="Please enter Units in text" sqref="E13:E23"/>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allowBlank="1" showInputMessage="1" showErrorMessage="1" promptTitle="Itemcode/Make" prompt="Please enter text" sqref="C13:C23"/>
    <dataValidation type="list" showInputMessage="1" showErrorMessage="1" sqref="I13:I23">
      <formula1>"Excess(+), Less(-)"</formula1>
    </dataValidation>
    <dataValidation allowBlank="1" showInputMessage="1" showErrorMessage="1" promptTitle="Addition / Deduction" prompt="Please Choose the correct One" sqref="J13:J23"/>
    <dataValidation type="list" allowBlank="1" showInputMessage="1" showErrorMessage="1" sqref="L13:L23">
      <formula1>"INR"</formula1>
    </dataValidation>
  </dataValidations>
  <printOptions/>
  <pageMargins left="0.5511811023622047" right="0.31496062992125984" top="0.5905511811023623" bottom="0.31496062992125984" header="0.31496062992125984" footer="0.3149606299212598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22">
    <tabColor theme="4" tint="-0.4999699890613556"/>
  </sheetPr>
  <dimension ref="A1:II27"/>
  <sheetViews>
    <sheetView showGridLines="0" zoomScale="80" zoomScaleNormal="80" zoomScalePageLayoutView="0" workbookViewId="0" topLeftCell="A1">
      <selection activeCell="E22" sqref="E22"/>
    </sheetView>
  </sheetViews>
  <sheetFormatPr defaultColWidth="9.140625" defaultRowHeight="15"/>
  <cols>
    <col min="1" max="1" width="12.57421875" style="15" customWidth="1"/>
    <col min="2" max="2" width="95.421875" style="15" customWidth="1"/>
    <col min="3" max="3" width="12.140625" style="15" hidden="1" customWidth="1"/>
    <col min="4" max="4" width="14.57421875" style="34"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20.281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1.57421875" style="15" customWidth="1"/>
    <col min="54" max="54" width="18.8515625" style="15" hidden="1" customWidth="1"/>
    <col min="55" max="55" width="34.57421875" style="15" customWidth="1"/>
    <col min="56" max="238" width="9.140625" style="15" customWidth="1"/>
    <col min="239" max="243" width="9.140625" style="17" customWidth="1"/>
    <col min="244" max="16384" width="9.140625" style="15" customWidth="1"/>
  </cols>
  <sheetData>
    <row r="1" spans="1:243" s="1" customFormat="1" ht="25.5" customHeight="1">
      <c r="A1" s="91" t="str">
        <f>B2&amp;" BoQ"</f>
        <v>Item Rate BoQ</v>
      </c>
      <c r="B1" s="91"/>
      <c r="C1" s="91"/>
      <c r="D1" s="91"/>
      <c r="E1" s="91"/>
      <c r="F1" s="91"/>
      <c r="G1" s="91"/>
      <c r="H1" s="91"/>
      <c r="I1" s="91"/>
      <c r="J1" s="91"/>
      <c r="K1" s="91"/>
      <c r="L1" s="92"/>
      <c r="M1" s="75"/>
      <c r="N1" s="75"/>
      <c r="O1" s="76"/>
      <c r="P1" s="76"/>
      <c r="Q1" s="77"/>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8"/>
      <c r="IE1" s="2"/>
      <c r="IF1" s="2"/>
      <c r="IG1" s="2"/>
      <c r="IH1" s="2"/>
      <c r="II1" s="2"/>
    </row>
    <row r="2" spans="1:55" s="1" customFormat="1" ht="25.5" customHeight="1" hidden="1">
      <c r="A2" s="18" t="s">
        <v>3</v>
      </c>
      <c r="B2" s="18" t="s">
        <v>4</v>
      </c>
      <c r="C2" s="19" t="s">
        <v>5</v>
      </c>
      <c r="D2" s="19" t="s">
        <v>6</v>
      </c>
      <c r="E2" s="18" t="s">
        <v>7</v>
      </c>
      <c r="F2" s="21"/>
      <c r="G2" s="21"/>
      <c r="H2" s="21"/>
      <c r="I2" s="21"/>
      <c r="J2" s="22"/>
      <c r="K2" s="22"/>
      <c r="L2" s="22"/>
      <c r="M2" s="36"/>
      <c r="N2" s="36"/>
      <c r="O2" s="37"/>
      <c r="P2" s="37"/>
      <c r="Q2" s="38"/>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row>
    <row r="3" spans="1:243" s="1" customFormat="1" ht="30" customHeight="1" hidden="1">
      <c r="A3" s="21" t="s">
        <v>8</v>
      </c>
      <c r="B3" s="21"/>
      <c r="C3" s="21" t="s">
        <v>9</v>
      </c>
      <c r="D3" s="27"/>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IE3" s="2"/>
      <c r="IF3" s="2"/>
      <c r="IG3" s="2"/>
      <c r="IH3" s="2"/>
      <c r="II3" s="2"/>
    </row>
    <row r="4" spans="1:243" s="3" customFormat="1" ht="30.75" customHeight="1">
      <c r="A4" s="93" t="s">
        <v>52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4"/>
      <c r="IF4" s="4"/>
      <c r="IG4" s="4"/>
      <c r="IH4" s="4"/>
      <c r="II4" s="4"/>
    </row>
    <row r="5" spans="1:243" s="3" customFormat="1" ht="30.75" customHeight="1">
      <c r="A5" s="93" t="s">
        <v>125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4"/>
      <c r="IF5" s="4"/>
      <c r="IG5" s="4"/>
      <c r="IH5" s="4"/>
      <c r="II5" s="4"/>
    </row>
    <row r="6" spans="1:243" s="3" customFormat="1" ht="30.75" customHeight="1">
      <c r="A6" s="93" t="s">
        <v>59</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4"/>
      <c r="IF6" s="4"/>
      <c r="IG6" s="4"/>
      <c r="IH6" s="4"/>
      <c r="II6" s="4"/>
    </row>
    <row r="7" spans="1:243" s="3"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4"/>
      <c r="IF7" s="4"/>
      <c r="IG7" s="4"/>
      <c r="IH7" s="4"/>
      <c r="II7" s="4"/>
    </row>
    <row r="8" spans="1:243" s="5" customFormat="1" ht="72.75" customHeight="1">
      <c r="A8" s="23" t="s">
        <v>43</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IE8" s="6"/>
      <c r="IF8" s="6"/>
      <c r="IG8" s="6"/>
      <c r="IH8" s="6"/>
      <c r="II8" s="6"/>
    </row>
    <row r="9" spans="1:243" s="7" customFormat="1" ht="74.25" customHeight="1">
      <c r="A9" s="88" t="s">
        <v>119</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IE9" s="8"/>
      <c r="IF9" s="8"/>
      <c r="IG9" s="8"/>
      <c r="IH9" s="8"/>
      <c r="II9" s="8"/>
    </row>
    <row r="10" spans="1:243" s="9" customFormat="1" ht="18.75" customHeight="1">
      <c r="A10" s="20" t="s">
        <v>45</v>
      </c>
      <c r="B10" s="20" t="s">
        <v>46</v>
      </c>
      <c r="C10" s="20" t="s">
        <v>46</v>
      </c>
      <c r="D10" s="39" t="s">
        <v>45</v>
      </c>
      <c r="E10" s="20" t="s">
        <v>46</v>
      </c>
      <c r="F10" s="20" t="s">
        <v>11</v>
      </c>
      <c r="G10" s="20" t="s">
        <v>11</v>
      </c>
      <c r="H10" s="20" t="s">
        <v>12</v>
      </c>
      <c r="I10" s="20" t="s">
        <v>46</v>
      </c>
      <c r="J10" s="20" t="s">
        <v>45</v>
      </c>
      <c r="K10" s="20" t="s">
        <v>47</v>
      </c>
      <c r="L10" s="20" t="s">
        <v>46</v>
      </c>
      <c r="M10" s="20" t="s">
        <v>45</v>
      </c>
      <c r="N10" s="20" t="s">
        <v>11</v>
      </c>
      <c r="O10" s="20" t="s">
        <v>11</v>
      </c>
      <c r="P10" s="20" t="s">
        <v>11</v>
      </c>
      <c r="Q10" s="20" t="s">
        <v>11</v>
      </c>
      <c r="R10" s="20" t="s">
        <v>12</v>
      </c>
      <c r="S10" s="20" t="s">
        <v>12</v>
      </c>
      <c r="T10" s="20" t="s">
        <v>11</v>
      </c>
      <c r="U10" s="20" t="s">
        <v>11</v>
      </c>
      <c r="V10" s="20" t="s">
        <v>11</v>
      </c>
      <c r="W10" s="20" t="s">
        <v>11</v>
      </c>
      <c r="X10" s="20" t="s">
        <v>12</v>
      </c>
      <c r="Y10" s="20" t="s">
        <v>12</v>
      </c>
      <c r="Z10" s="20" t="s">
        <v>11</v>
      </c>
      <c r="AA10" s="20" t="s">
        <v>11</v>
      </c>
      <c r="AB10" s="20" t="s">
        <v>11</v>
      </c>
      <c r="AC10" s="20" t="s">
        <v>11</v>
      </c>
      <c r="AD10" s="20" t="s">
        <v>12</v>
      </c>
      <c r="AE10" s="20" t="s">
        <v>12</v>
      </c>
      <c r="AF10" s="20" t="s">
        <v>11</v>
      </c>
      <c r="AG10" s="20" t="s">
        <v>11</v>
      </c>
      <c r="AH10" s="20" t="s">
        <v>11</v>
      </c>
      <c r="AI10" s="20" t="s">
        <v>11</v>
      </c>
      <c r="AJ10" s="20" t="s">
        <v>12</v>
      </c>
      <c r="AK10" s="20" t="s">
        <v>12</v>
      </c>
      <c r="AL10" s="20" t="s">
        <v>11</v>
      </c>
      <c r="AM10" s="20" t="s">
        <v>11</v>
      </c>
      <c r="AN10" s="20" t="s">
        <v>11</v>
      </c>
      <c r="AO10" s="20" t="s">
        <v>11</v>
      </c>
      <c r="AP10" s="20" t="s">
        <v>12</v>
      </c>
      <c r="AQ10" s="20" t="s">
        <v>12</v>
      </c>
      <c r="AR10" s="20" t="s">
        <v>11</v>
      </c>
      <c r="AS10" s="20" t="s">
        <v>11</v>
      </c>
      <c r="AT10" s="20" t="s">
        <v>45</v>
      </c>
      <c r="AU10" s="20" t="s">
        <v>45</v>
      </c>
      <c r="AV10" s="20" t="s">
        <v>12</v>
      </c>
      <c r="AW10" s="20" t="s">
        <v>12</v>
      </c>
      <c r="AX10" s="20" t="s">
        <v>45</v>
      </c>
      <c r="AY10" s="20" t="s">
        <v>45</v>
      </c>
      <c r="AZ10" s="20" t="s">
        <v>13</v>
      </c>
      <c r="BA10" s="20" t="s">
        <v>45</v>
      </c>
      <c r="BB10" s="20" t="s">
        <v>45</v>
      </c>
      <c r="BC10" s="20" t="s">
        <v>46</v>
      </c>
      <c r="IE10" s="10"/>
      <c r="IF10" s="10"/>
      <c r="IG10" s="10"/>
      <c r="IH10" s="10"/>
      <c r="II10" s="10"/>
    </row>
    <row r="11" spans="1:243" s="9" customFormat="1" ht="69.75" customHeight="1">
      <c r="A11" s="20" t="s">
        <v>0</v>
      </c>
      <c r="B11" s="20" t="s">
        <v>14</v>
      </c>
      <c r="C11" s="20" t="s">
        <v>1</v>
      </c>
      <c r="D11" s="39" t="s">
        <v>15</v>
      </c>
      <c r="E11" s="20" t="s">
        <v>16</v>
      </c>
      <c r="F11" s="20" t="s">
        <v>48</v>
      </c>
      <c r="G11" s="20"/>
      <c r="H11" s="20"/>
      <c r="I11" s="20" t="s">
        <v>17</v>
      </c>
      <c r="J11" s="20" t="s">
        <v>18</v>
      </c>
      <c r="K11" s="20" t="s">
        <v>19</v>
      </c>
      <c r="L11" s="20" t="s">
        <v>20</v>
      </c>
      <c r="M11" s="24" t="s">
        <v>49</v>
      </c>
      <c r="N11" s="20" t="s">
        <v>21</v>
      </c>
      <c r="O11" s="20" t="s">
        <v>22</v>
      </c>
      <c r="P11" s="20" t="s">
        <v>23</v>
      </c>
      <c r="Q11" s="20" t="s">
        <v>24</v>
      </c>
      <c r="R11" s="20"/>
      <c r="S11" s="20"/>
      <c r="T11" s="20" t="s">
        <v>25</v>
      </c>
      <c r="U11" s="20" t="s">
        <v>26</v>
      </c>
      <c r="V11" s="20" t="s">
        <v>27</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5" t="s">
        <v>50</v>
      </c>
      <c r="BB11" s="26" t="s">
        <v>28</v>
      </c>
      <c r="BC11" s="26" t="s">
        <v>29</v>
      </c>
      <c r="IE11" s="10"/>
      <c r="IF11" s="10"/>
      <c r="IG11" s="10"/>
      <c r="IH11" s="10"/>
      <c r="II11" s="10"/>
    </row>
    <row r="12" spans="1:243" s="9" customFormat="1" ht="15">
      <c r="A12" s="20">
        <v>1</v>
      </c>
      <c r="B12" s="20">
        <v>2</v>
      </c>
      <c r="C12" s="20">
        <v>3</v>
      </c>
      <c r="D12" s="39">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53</v>
      </c>
      <c r="BB12" s="20">
        <v>54</v>
      </c>
      <c r="BC12" s="20">
        <v>55</v>
      </c>
      <c r="IE12" s="10"/>
      <c r="IF12" s="10"/>
      <c r="IG12" s="10"/>
      <c r="IH12" s="10"/>
      <c r="II12" s="10"/>
    </row>
    <row r="13" spans="1:243" s="11" customFormat="1" ht="139.5" customHeight="1">
      <c r="A13" s="40">
        <v>1</v>
      </c>
      <c r="B13" s="44" t="s">
        <v>97</v>
      </c>
      <c r="C13" s="35"/>
      <c r="D13" s="46">
        <v>0.0104</v>
      </c>
      <c r="E13" s="47" t="s">
        <v>57</v>
      </c>
      <c r="F13" s="48">
        <v>0</v>
      </c>
      <c r="G13" s="49"/>
      <c r="H13" s="50"/>
      <c r="I13" s="51" t="s">
        <v>34</v>
      </c>
      <c r="J13" s="52">
        <f aca="true" t="shared" si="0" ref="J13:J23">IF(I13="Less(-)",-1,1)</f>
        <v>1</v>
      </c>
      <c r="K13" s="53" t="s">
        <v>40</v>
      </c>
      <c r="L13" s="53" t="s">
        <v>7</v>
      </c>
      <c r="M13" s="54"/>
      <c r="N13" s="55"/>
      <c r="O13" s="55"/>
      <c r="P13" s="56"/>
      <c r="Q13" s="55"/>
      <c r="R13" s="55"/>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 aca="true" t="shared" si="1" ref="BA13:BA23">total_amount_ba($B$2,$D$2,D13,F13,J13,K13,M13)</f>
        <v>0</v>
      </c>
      <c r="BB13" s="58">
        <f aca="true" t="shared" si="2" ref="BB13:BB23">BA13+SUM(N13:AZ13)</f>
        <v>0</v>
      </c>
      <c r="BC13" s="59" t="str">
        <f aca="true" t="shared" si="3" ref="BC13:BC23">SpellNumber(L13,BB13)</f>
        <v>INR Zero Only</v>
      </c>
      <c r="IE13" s="12"/>
      <c r="IF13" s="12"/>
      <c r="IG13" s="12"/>
      <c r="IH13" s="12"/>
      <c r="II13" s="12"/>
    </row>
    <row r="14" spans="1:243" s="11" customFormat="1" ht="94.5" customHeight="1">
      <c r="A14" s="40">
        <v>2</v>
      </c>
      <c r="B14" s="44" t="s">
        <v>126</v>
      </c>
      <c r="C14" s="35" t="s">
        <v>37</v>
      </c>
      <c r="D14" s="62">
        <v>180</v>
      </c>
      <c r="E14" s="47" t="s">
        <v>54</v>
      </c>
      <c r="F14" s="48">
        <v>0</v>
      </c>
      <c r="G14" s="49"/>
      <c r="H14" s="50"/>
      <c r="I14" s="51" t="s">
        <v>34</v>
      </c>
      <c r="J14" s="52">
        <f t="shared" si="0"/>
        <v>1</v>
      </c>
      <c r="K14" s="53" t="s">
        <v>40</v>
      </c>
      <c r="L14" s="53" t="s">
        <v>7</v>
      </c>
      <c r="M14" s="54"/>
      <c r="N14" s="55"/>
      <c r="O14" s="55"/>
      <c r="P14" s="56"/>
      <c r="Q14" s="55"/>
      <c r="R14" s="55"/>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8">
        <f t="shared" si="1"/>
        <v>0</v>
      </c>
      <c r="BB14" s="58">
        <f t="shared" si="2"/>
        <v>0</v>
      </c>
      <c r="BC14" s="59" t="str">
        <f t="shared" si="3"/>
        <v>INR Zero Only</v>
      </c>
      <c r="IE14" s="12">
        <v>1.01</v>
      </c>
      <c r="IF14" s="12" t="s">
        <v>35</v>
      </c>
      <c r="IG14" s="12" t="s">
        <v>31</v>
      </c>
      <c r="IH14" s="12">
        <v>123.223</v>
      </c>
      <c r="II14" s="12" t="s">
        <v>33</v>
      </c>
    </row>
    <row r="15" spans="1:243" s="11" customFormat="1" ht="111.75" customHeight="1">
      <c r="A15" s="40">
        <v>3</v>
      </c>
      <c r="B15" s="44" t="s">
        <v>90</v>
      </c>
      <c r="C15" s="35"/>
      <c r="D15" s="62">
        <v>6.24</v>
      </c>
      <c r="E15" s="61" t="s">
        <v>53</v>
      </c>
      <c r="F15" s="48">
        <v>0</v>
      </c>
      <c r="G15" s="49"/>
      <c r="H15" s="50"/>
      <c r="I15" s="51" t="s">
        <v>34</v>
      </c>
      <c r="J15" s="52">
        <f t="shared" si="0"/>
        <v>1</v>
      </c>
      <c r="K15" s="53" t="s">
        <v>40</v>
      </c>
      <c r="L15" s="53" t="s">
        <v>7</v>
      </c>
      <c r="M15" s="54"/>
      <c r="N15" s="55"/>
      <c r="O15" s="55"/>
      <c r="P15" s="56"/>
      <c r="Q15" s="55"/>
      <c r="R15" s="55"/>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 t="shared" si="1"/>
        <v>0</v>
      </c>
      <c r="BB15" s="58">
        <f t="shared" si="2"/>
        <v>0</v>
      </c>
      <c r="BC15" s="59" t="str">
        <f t="shared" si="3"/>
        <v>INR Zero Only</v>
      </c>
      <c r="IE15" s="12">
        <v>1</v>
      </c>
      <c r="IF15" s="12" t="s">
        <v>30</v>
      </c>
      <c r="IG15" s="12" t="s">
        <v>31</v>
      </c>
      <c r="IH15" s="12">
        <v>10</v>
      </c>
      <c r="II15" s="12" t="s">
        <v>32</v>
      </c>
    </row>
    <row r="16" spans="1:243" s="11" customFormat="1" ht="105.75" customHeight="1">
      <c r="A16" s="40">
        <v>4</v>
      </c>
      <c r="B16" s="44" t="s">
        <v>91</v>
      </c>
      <c r="C16" s="35"/>
      <c r="D16" s="62">
        <v>6.24</v>
      </c>
      <c r="E16" s="61" t="s">
        <v>53</v>
      </c>
      <c r="F16" s="48">
        <v>0</v>
      </c>
      <c r="G16" s="49"/>
      <c r="H16" s="50"/>
      <c r="I16" s="51" t="s">
        <v>34</v>
      </c>
      <c r="J16" s="52">
        <f t="shared" si="0"/>
        <v>1</v>
      </c>
      <c r="K16" s="53" t="s">
        <v>40</v>
      </c>
      <c r="L16" s="53" t="s">
        <v>7</v>
      </c>
      <c r="M16" s="54"/>
      <c r="N16" s="55"/>
      <c r="O16" s="55"/>
      <c r="P16" s="56"/>
      <c r="Q16" s="55"/>
      <c r="R16" s="55"/>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8">
        <f t="shared" si="1"/>
        <v>0</v>
      </c>
      <c r="BB16" s="58">
        <f t="shared" si="2"/>
        <v>0</v>
      </c>
      <c r="BC16" s="59" t="str">
        <f t="shared" si="3"/>
        <v>INR Zero Only</v>
      </c>
      <c r="IE16" s="12"/>
      <c r="IF16" s="12"/>
      <c r="IG16" s="12"/>
      <c r="IH16" s="12"/>
      <c r="II16" s="12"/>
    </row>
    <row r="17" spans="1:243" s="11" customFormat="1" ht="100.5" customHeight="1">
      <c r="A17" s="41">
        <v>5</v>
      </c>
      <c r="B17" s="44" t="s">
        <v>96</v>
      </c>
      <c r="C17" s="35"/>
      <c r="D17" s="62">
        <v>20.68</v>
      </c>
      <c r="E17" s="61" t="s">
        <v>53</v>
      </c>
      <c r="F17" s="48">
        <v>0</v>
      </c>
      <c r="G17" s="49"/>
      <c r="H17" s="50"/>
      <c r="I17" s="51" t="s">
        <v>34</v>
      </c>
      <c r="J17" s="52">
        <f t="shared" si="0"/>
        <v>1</v>
      </c>
      <c r="K17" s="53" t="s">
        <v>40</v>
      </c>
      <c r="L17" s="53" t="s">
        <v>7</v>
      </c>
      <c r="M17" s="54"/>
      <c r="N17" s="55"/>
      <c r="O17" s="55"/>
      <c r="P17" s="56"/>
      <c r="Q17" s="55"/>
      <c r="R17" s="55"/>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8">
        <f t="shared" si="1"/>
        <v>0</v>
      </c>
      <c r="BB17" s="58">
        <f t="shared" si="2"/>
        <v>0</v>
      </c>
      <c r="BC17" s="59" t="str">
        <f t="shared" si="3"/>
        <v>INR Zero Only</v>
      </c>
      <c r="IE17" s="12"/>
      <c r="IF17" s="12"/>
      <c r="IG17" s="12"/>
      <c r="IH17" s="12"/>
      <c r="II17" s="12"/>
    </row>
    <row r="18" spans="1:243" s="11" customFormat="1" ht="121.5" customHeight="1">
      <c r="A18" s="40">
        <v>6</v>
      </c>
      <c r="B18" s="44" t="s">
        <v>92</v>
      </c>
      <c r="C18" s="35"/>
      <c r="D18" s="62">
        <v>4.68</v>
      </c>
      <c r="E18" s="61" t="s">
        <v>53</v>
      </c>
      <c r="F18" s="48">
        <v>0</v>
      </c>
      <c r="G18" s="49"/>
      <c r="H18" s="50"/>
      <c r="I18" s="51" t="s">
        <v>34</v>
      </c>
      <c r="J18" s="52">
        <f t="shared" si="0"/>
        <v>1</v>
      </c>
      <c r="K18" s="53" t="s">
        <v>40</v>
      </c>
      <c r="L18" s="53" t="s">
        <v>7</v>
      </c>
      <c r="M18" s="54"/>
      <c r="N18" s="55"/>
      <c r="O18" s="55"/>
      <c r="P18" s="56"/>
      <c r="Q18" s="55"/>
      <c r="R18" s="55"/>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f t="shared" si="1"/>
        <v>0</v>
      </c>
      <c r="BB18" s="58">
        <f t="shared" si="2"/>
        <v>0</v>
      </c>
      <c r="BC18" s="59" t="str">
        <f t="shared" si="3"/>
        <v>INR Zero Only</v>
      </c>
      <c r="IE18" s="12"/>
      <c r="IF18" s="12"/>
      <c r="IG18" s="12"/>
      <c r="IH18" s="12"/>
      <c r="II18" s="12"/>
    </row>
    <row r="19" spans="1:243" s="11" customFormat="1" ht="164.25" customHeight="1">
      <c r="A19" s="40">
        <v>7</v>
      </c>
      <c r="B19" s="44" t="s">
        <v>93</v>
      </c>
      <c r="C19" s="35"/>
      <c r="D19" s="62">
        <v>16</v>
      </c>
      <c r="E19" s="61" t="s">
        <v>53</v>
      </c>
      <c r="F19" s="48">
        <v>0</v>
      </c>
      <c r="G19" s="49"/>
      <c r="H19" s="50"/>
      <c r="I19" s="51" t="s">
        <v>34</v>
      </c>
      <c r="J19" s="52">
        <f t="shared" si="0"/>
        <v>1</v>
      </c>
      <c r="K19" s="53" t="s">
        <v>40</v>
      </c>
      <c r="L19" s="53" t="s">
        <v>7</v>
      </c>
      <c r="M19" s="54"/>
      <c r="N19" s="55"/>
      <c r="O19" s="55"/>
      <c r="P19" s="56"/>
      <c r="Q19" s="55"/>
      <c r="R19" s="55"/>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8">
        <f t="shared" si="1"/>
        <v>0</v>
      </c>
      <c r="BB19" s="58">
        <f t="shared" si="2"/>
        <v>0</v>
      </c>
      <c r="BC19" s="59" t="str">
        <f t="shared" si="3"/>
        <v>INR Zero Only</v>
      </c>
      <c r="IE19" s="12"/>
      <c r="IF19" s="12"/>
      <c r="IG19" s="12"/>
      <c r="IH19" s="12"/>
      <c r="II19" s="12"/>
    </row>
    <row r="20" spans="1:243" s="11" customFormat="1" ht="109.5" customHeight="1">
      <c r="A20" s="40">
        <v>8</v>
      </c>
      <c r="B20" s="45" t="s">
        <v>127</v>
      </c>
      <c r="C20" s="35"/>
      <c r="D20" s="62">
        <v>212</v>
      </c>
      <c r="E20" s="47" t="s">
        <v>54</v>
      </c>
      <c r="F20" s="48">
        <v>0</v>
      </c>
      <c r="G20" s="49"/>
      <c r="H20" s="50"/>
      <c r="I20" s="51" t="s">
        <v>34</v>
      </c>
      <c r="J20" s="52">
        <f t="shared" si="0"/>
        <v>1</v>
      </c>
      <c r="K20" s="53" t="s">
        <v>40</v>
      </c>
      <c r="L20" s="53" t="s">
        <v>7</v>
      </c>
      <c r="M20" s="54"/>
      <c r="N20" s="55"/>
      <c r="O20" s="55"/>
      <c r="P20" s="56"/>
      <c r="Q20" s="55"/>
      <c r="R20" s="55"/>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8">
        <f t="shared" si="1"/>
        <v>0</v>
      </c>
      <c r="BB20" s="58">
        <f t="shared" si="2"/>
        <v>0</v>
      </c>
      <c r="BC20" s="59" t="str">
        <f t="shared" si="3"/>
        <v>INR Zero Only</v>
      </c>
      <c r="IE20" s="12"/>
      <c r="IF20" s="12"/>
      <c r="IG20" s="12"/>
      <c r="IH20" s="12"/>
      <c r="II20" s="12"/>
    </row>
    <row r="21" spans="1:243" s="11" customFormat="1" ht="109.5" customHeight="1">
      <c r="A21" s="40">
        <v>9</v>
      </c>
      <c r="B21" s="45" t="s">
        <v>128</v>
      </c>
      <c r="C21" s="35"/>
      <c r="D21" s="62">
        <v>424</v>
      </c>
      <c r="E21" s="61" t="s">
        <v>53</v>
      </c>
      <c r="F21" s="48">
        <v>0</v>
      </c>
      <c r="G21" s="49"/>
      <c r="H21" s="50"/>
      <c r="I21" s="51" t="s">
        <v>34</v>
      </c>
      <c r="J21" s="52">
        <f t="shared" si="0"/>
        <v>1</v>
      </c>
      <c r="K21" s="53" t="s">
        <v>40</v>
      </c>
      <c r="L21" s="53" t="s">
        <v>7</v>
      </c>
      <c r="M21" s="54"/>
      <c r="N21" s="55"/>
      <c r="O21" s="55"/>
      <c r="P21" s="56"/>
      <c r="Q21" s="55"/>
      <c r="R21" s="55"/>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8">
        <f t="shared" si="1"/>
        <v>0</v>
      </c>
      <c r="BB21" s="58">
        <f t="shared" si="2"/>
        <v>0</v>
      </c>
      <c r="BC21" s="59" t="str">
        <f t="shared" si="3"/>
        <v>INR Zero Only</v>
      </c>
      <c r="IE21" s="12"/>
      <c r="IF21" s="12"/>
      <c r="IG21" s="12"/>
      <c r="IH21" s="12"/>
      <c r="II21" s="12"/>
    </row>
    <row r="22" spans="1:243" s="11" customFormat="1" ht="127.5" customHeight="1">
      <c r="A22" s="40">
        <v>10</v>
      </c>
      <c r="B22" s="45" t="s">
        <v>94</v>
      </c>
      <c r="C22" s="35"/>
      <c r="D22" s="62">
        <v>4</v>
      </c>
      <c r="E22" s="61" t="s">
        <v>53</v>
      </c>
      <c r="F22" s="48">
        <v>0</v>
      </c>
      <c r="G22" s="49"/>
      <c r="H22" s="50"/>
      <c r="I22" s="51" t="s">
        <v>34</v>
      </c>
      <c r="J22" s="52">
        <f t="shared" si="0"/>
        <v>1</v>
      </c>
      <c r="K22" s="53" t="s">
        <v>40</v>
      </c>
      <c r="L22" s="53" t="s">
        <v>7</v>
      </c>
      <c r="M22" s="54"/>
      <c r="N22" s="55"/>
      <c r="O22" s="55"/>
      <c r="P22" s="56"/>
      <c r="Q22" s="55"/>
      <c r="R22" s="55"/>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8">
        <f t="shared" si="1"/>
        <v>0</v>
      </c>
      <c r="BB22" s="58">
        <f t="shared" si="2"/>
        <v>0</v>
      </c>
      <c r="BC22" s="59" t="str">
        <f t="shared" si="3"/>
        <v>INR Zero Only</v>
      </c>
      <c r="IE22" s="12"/>
      <c r="IF22" s="12"/>
      <c r="IG22" s="12"/>
      <c r="IH22" s="12"/>
      <c r="II22" s="12"/>
    </row>
    <row r="23" spans="1:243" s="11" customFormat="1" ht="123.75" customHeight="1">
      <c r="A23" s="40">
        <v>11</v>
      </c>
      <c r="B23" s="44" t="s">
        <v>95</v>
      </c>
      <c r="C23" s="35" t="s">
        <v>51</v>
      </c>
      <c r="D23" s="62">
        <v>206</v>
      </c>
      <c r="E23" s="47" t="s">
        <v>54</v>
      </c>
      <c r="F23" s="48">
        <v>0</v>
      </c>
      <c r="G23" s="49"/>
      <c r="H23" s="50"/>
      <c r="I23" s="51" t="s">
        <v>34</v>
      </c>
      <c r="J23" s="52">
        <f t="shared" si="0"/>
        <v>1</v>
      </c>
      <c r="K23" s="53" t="s">
        <v>40</v>
      </c>
      <c r="L23" s="53" t="s">
        <v>7</v>
      </c>
      <c r="M23" s="54"/>
      <c r="N23" s="55"/>
      <c r="O23" s="55"/>
      <c r="P23" s="56"/>
      <c r="Q23" s="55"/>
      <c r="R23" s="55"/>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8">
        <f t="shared" si="1"/>
        <v>0</v>
      </c>
      <c r="BB23" s="58">
        <f t="shared" si="2"/>
        <v>0</v>
      </c>
      <c r="BC23" s="59" t="str">
        <f t="shared" si="3"/>
        <v>INR Zero Only</v>
      </c>
      <c r="IE23" s="12">
        <v>1.01</v>
      </c>
      <c r="IF23" s="12" t="s">
        <v>35</v>
      </c>
      <c r="IG23" s="12" t="s">
        <v>31</v>
      </c>
      <c r="IH23" s="12">
        <v>123.223</v>
      </c>
      <c r="II23" s="12" t="s">
        <v>33</v>
      </c>
    </row>
    <row r="24" spans="1:243" s="11" customFormat="1" ht="49.5" customHeight="1">
      <c r="A24" s="63" t="s">
        <v>118</v>
      </c>
      <c r="B24" s="63"/>
      <c r="C24" s="64"/>
      <c r="D24" s="81"/>
      <c r="E24" s="64"/>
      <c r="F24" s="64"/>
      <c r="G24" s="64"/>
      <c r="H24" s="65"/>
      <c r="I24" s="65"/>
      <c r="J24" s="65"/>
      <c r="K24" s="65"/>
      <c r="L24" s="64"/>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7">
        <f>SUM(BA13:BA23)</f>
        <v>0</v>
      </c>
      <c r="BB24" s="67">
        <f>SUM(BB13:BB23)</f>
        <v>0</v>
      </c>
      <c r="BC24" s="68" t="str">
        <f>SpellNumber($E$2,BB24)</f>
        <v>INR Zero Only</v>
      </c>
      <c r="IE24" s="12">
        <v>4</v>
      </c>
      <c r="IF24" s="12" t="s">
        <v>36</v>
      </c>
      <c r="IG24" s="12" t="s">
        <v>38</v>
      </c>
      <c r="IH24" s="12">
        <v>10</v>
      </c>
      <c r="II24" s="12" t="s">
        <v>33</v>
      </c>
    </row>
    <row r="25" spans="1:243" s="13" customFormat="1" ht="39" customHeight="1" hidden="1">
      <c r="A25" s="63" t="s">
        <v>42</v>
      </c>
      <c r="B25" s="63"/>
      <c r="C25" s="69"/>
      <c r="D25" s="33"/>
      <c r="E25" s="28" t="s">
        <v>39</v>
      </c>
      <c r="F25" s="29"/>
      <c r="G25" s="70"/>
      <c r="H25" s="71"/>
      <c r="I25" s="71"/>
      <c r="J25" s="71"/>
      <c r="K25" s="30"/>
      <c r="L25" s="31"/>
      <c r="M25" s="32"/>
      <c r="N25" s="71"/>
      <c r="O25" s="21"/>
      <c r="P25" s="21"/>
      <c r="Q25" s="21"/>
      <c r="R25" s="21"/>
      <c r="S25" s="2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2">
        <f>IF(ISBLANK(F25),0,IF(E25="Excess (+)",ROUND(BA24+(BA24*F25),2),IF(E25="Less (-)",ROUND(BA24+(BA24*F25*(-1)),2),0)))</f>
        <v>0</v>
      </c>
      <c r="BB25" s="73">
        <f>ROUND(BA25,0)</f>
        <v>0</v>
      </c>
      <c r="BC25" s="68" t="str">
        <f>SpellNumber(L25,BB25)</f>
        <v> Zero Only</v>
      </c>
      <c r="IE25" s="14"/>
      <c r="IF25" s="14"/>
      <c r="IG25" s="14"/>
      <c r="IH25" s="14"/>
      <c r="II25" s="14"/>
    </row>
    <row r="26" spans="1:243" s="13" customFormat="1" ht="51" customHeight="1">
      <c r="A26" s="63" t="s">
        <v>41</v>
      </c>
      <c r="B26" s="63"/>
      <c r="C26" s="90" t="str">
        <f>SpellNumber($E$2,BB24)</f>
        <v>INR Zero Only</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IE26" s="14"/>
      <c r="IF26" s="14"/>
      <c r="IG26" s="14"/>
      <c r="IH26" s="14"/>
      <c r="II26" s="14"/>
    </row>
    <row r="27" spans="3:243" s="9" customFormat="1" ht="15">
      <c r="C27" s="15"/>
      <c r="D27" s="34"/>
      <c r="E27" s="15"/>
      <c r="F27" s="15"/>
      <c r="G27" s="15"/>
      <c r="H27" s="15"/>
      <c r="I27" s="15"/>
      <c r="J27" s="15"/>
      <c r="K27" s="15"/>
      <c r="L27" s="15"/>
      <c r="M27" s="15"/>
      <c r="O27" s="15"/>
      <c r="BA27" s="15"/>
      <c r="BC27" s="15"/>
      <c r="IE27" s="10"/>
      <c r="IF27" s="10"/>
      <c r="IG27" s="10"/>
      <c r="IH27" s="10"/>
      <c r="II27" s="10"/>
    </row>
  </sheetData>
  <sheetProtection password="CE88" sheet="1" objects="1" scenarios="1"/>
  <mergeCells count="8">
    <mergeCell ref="A9:BC9"/>
    <mergeCell ref="C26:BC26"/>
    <mergeCell ref="A1:L1"/>
    <mergeCell ref="A4:BC4"/>
    <mergeCell ref="A5:BC5"/>
    <mergeCell ref="A6:BC6"/>
    <mergeCell ref="A7:BC7"/>
    <mergeCell ref="B8:BC8"/>
  </mergeCells>
  <dataValidations count="22">
    <dataValidation type="list" allowBlank="1" showInputMessage="1" showErrorMessage="1" sqref="L13:L23">
      <formula1>"INR"</formula1>
    </dataValidation>
    <dataValidation allowBlank="1" showInputMessage="1" showErrorMessage="1" promptTitle="Addition / Deduction" prompt="Please Choose the correct One" sqref="J13:J23"/>
    <dataValidation type="list" showInputMessage="1" showErrorMessage="1" sqref="I13:I23">
      <formula1>"Excess(+), Less(-)"</formula1>
    </dataValidation>
    <dataValidation allowBlank="1" showInputMessage="1" showErrorMessage="1" promptTitle="Itemcode/Make" prompt="Please enter text" sqref="C13:C23"/>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dataValidation type="list" allowBlank="1" showInputMessage="1" showErrorMessage="1" sqref="K13:K23">
      <formula1>"Partial Conversion, Full Conversion"</formula1>
    </dataValidation>
    <dataValidation type="decimal" allowBlank="1" showInputMessage="1" showErrorMessage="1" promptTitle="Rate Entry" prompt="Please enter VAT charges in Rupees for this item. " errorTitle="Invaid Entry" error="Only Numeric Values are allowed. " sqref="M13:M23">
      <formula1>0</formula1>
      <formula2>999999999999999</formula2>
    </dataValidation>
    <dataValidation type="decimal" allowBlank="1" showInputMessage="1" showErrorMessage="1" errorTitle="Invalid Entry" error="Only Numeric Values are allowed. " sqref="A13:A16 A18:A2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D13 F13:F23">
      <formula1>0</formula1>
      <formula2>999999999999999</formula2>
    </dataValidation>
    <dataValidation allowBlank="1" showInputMessage="1" showErrorMessage="1" promptTitle="Item Description" prompt="Please enter Item Description in text" sqref="B22:B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s>
  <printOptions/>
  <pageMargins left="0.5511811023622047" right="0.31496062992125984" top="0.5905511811023623" bottom="0.31496062992125984" header="0.31496062992125984" footer="0.31496062992125984"/>
  <pageSetup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codeName="Sheet23">
    <tabColor theme="4" tint="-0.4999699890613556"/>
  </sheetPr>
  <dimension ref="A1:II27"/>
  <sheetViews>
    <sheetView showGridLines="0" zoomScale="80" zoomScaleNormal="80" zoomScalePageLayoutView="0" workbookViewId="0" topLeftCell="A1">
      <selection activeCell="E11" sqref="E11"/>
    </sheetView>
  </sheetViews>
  <sheetFormatPr defaultColWidth="9.140625" defaultRowHeight="15"/>
  <cols>
    <col min="1" max="1" width="12.57421875" style="15" customWidth="1"/>
    <col min="2" max="2" width="95.421875" style="15" customWidth="1"/>
    <col min="3" max="3" width="12.140625" style="15" hidden="1" customWidth="1"/>
    <col min="4" max="4" width="14.57421875" style="34"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20.281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1.57421875" style="15" customWidth="1"/>
    <col min="54" max="54" width="18.8515625" style="15" hidden="1" customWidth="1"/>
    <col min="55" max="55" width="34.57421875" style="15" customWidth="1"/>
    <col min="56" max="238" width="9.140625" style="15" customWidth="1"/>
    <col min="239" max="243" width="9.140625" style="17" customWidth="1"/>
    <col min="244" max="16384" width="9.140625" style="15" customWidth="1"/>
  </cols>
  <sheetData>
    <row r="1" spans="1:243" s="1" customFormat="1" ht="25.5" customHeight="1">
      <c r="A1" s="91" t="str">
        <f>B2&amp;" BoQ"</f>
        <v>Item Rate BoQ</v>
      </c>
      <c r="B1" s="91"/>
      <c r="C1" s="91"/>
      <c r="D1" s="91"/>
      <c r="E1" s="91"/>
      <c r="F1" s="91"/>
      <c r="G1" s="91"/>
      <c r="H1" s="91"/>
      <c r="I1" s="91"/>
      <c r="J1" s="91"/>
      <c r="K1" s="91"/>
      <c r="L1" s="92"/>
      <c r="M1" s="75"/>
      <c r="N1" s="75"/>
      <c r="O1" s="76"/>
      <c r="P1" s="76"/>
      <c r="Q1" s="77"/>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8"/>
      <c r="IE1" s="2"/>
      <c r="IF1" s="2"/>
      <c r="IG1" s="2"/>
      <c r="IH1" s="2"/>
      <c r="II1" s="2"/>
    </row>
    <row r="2" spans="1:55" s="1" customFormat="1" ht="25.5" customHeight="1" hidden="1">
      <c r="A2" s="18" t="s">
        <v>3</v>
      </c>
      <c r="B2" s="18" t="s">
        <v>4</v>
      </c>
      <c r="C2" s="19" t="s">
        <v>5</v>
      </c>
      <c r="D2" s="19" t="s">
        <v>6</v>
      </c>
      <c r="E2" s="18" t="s">
        <v>7</v>
      </c>
      <c r="F2" s="21"/>
      <c r="G2" s="21"/>
      <c r="H2" s="21"/>
      <c r="I2" s="21"/>
      <c r="J2" s="22"/>
      <c r="K2" s="22"/>
      <c r="L2" s="22"/>
      <c r="M2" s="36"/>
      <c r="N2" s="36"/>
      <c r="O2" s="37"/>
      <c r="P2" s="37"/>
      <c r="Q2" s="38"/>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row>
    <row r="3" spans="1:243" s="1" customFormat="1" ht="30" customHeight="1" hidden="1">
      <c r="A3" s="21" t="s">
        <v>8</v>
      </c>
      <c r="B3" s="21"/>
      <c r="C3" s="21" t="s">
        <v>9</v>
      </c>
      <c r="D3" s="27"/>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IE3" s="2"/>
      <c r="IF3" s="2"/>
      <c r="IG3" s="2"/>
      <c r="IH3" s="2"/>
      <c r="II3" s="2"/>
    </row>
    <row r="4" spans="1:243" s="3" customFormat="1" ht="30.75" customHeight="1">
      <c r="A4" s="93" t="s">
        <v>52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4"/>
      <c r="IF4" s="4"/>
      <c r="IG4" s="4"/>
      <c r="IH4" s="4"/>
      <c r="II4" s="4"/>
    </row>
    <row r="5" spans="1:243" s="3" customFormat="1" ht="30.75" customHeight="1">
      <c r="A5" s="93" t="s">
        <v>129</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4"/>
      <c r="IF5" s="4"/>
      <c r="IG5" s="4"/>
      <c r="IH5" s="4"/>
      <c r="II5" s="4"/>
    </row>
    <row r="6" spans="1:243" s="3" customFormat="1" ht="30.75" customHeight="1">
      <c r="A6" s="93" t="s">
        <v>59</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4"/>
      <c r="IF6" s="4"/>
      <c r="IG6" s="4"/>
      <c r="IH6" s="4"/>
      <c r="II6" s="4"/>
    </row>
    <row r="7" spans="1:243" s="3" customFormat="1" ht="29.25" customHeight="1" hidden="1">
      <c r="A7" s="94" t="s">
        <v>10</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4"/>
      <c r="IF7" s="4"/>
      <c r="IG7" s="4"/>
      <c r="IH7" s="4"/>
      <c r="II7" s="4"/>
    </row>
    <row r="8" spans="1:243" s="5" customFormat="1" ht="72.75" customHeight="1">
      <c r="A8" s="23" t="s">
        <v>43</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IE8" s="6"/>
      <c r="IF8" s="6"/>
      <c r="IG8" s="6"/>
      <c r="IH8" s="6"/>
      <c r="II8" s="6"/>
    </row>
    <row r="9" spans="1:243" s="7" customFormat="1" ht="74.25" customHeight="1">
      <c r="A9" s="88" t="s">
        <v>122</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IE9" s="8"/>
      <c r="IF9" s="8"/>
      <c r="IG9" s="8"/>
      <c r="IH9" s="8"/>
      <c r="II9" s="8"/>
    </row>
    <row r="10" spans="1:243" s="9" customFormat="1" ht="18.75" customHeight="1">
      <c r="A10" s="20" t="s">
        <v>45</v>
      </c>
      <c r="B10" s="20" t="s">
        <v>46</v>
      </c>
      <c r="C10" s="20" t="s">
        <v>46</v>
      </c>
      <c r="D10" s="39" t="s">
        <v>45</v>
      </c>
      <c r="E10" s="20" t="s">
        <v>46</v>
      </c>
      <c r="F10" s="20" t="s">
        <v>11</v>
      </c>
      <c r="G10" s="20" t="s">
        <v>11</v>
      </c>
      <c r="H10" s="20" t="s">
        <v>12</v>
      </c>
      <c r="I10" s="20" t="s">
        <v>46</v>
      </c>
      <c r="J10" s="20" t="s">
        <v>45</v>
      </c>
      <c r="K10" s="20" t="s">
        <v>47</v>
      </c>
      <c r="L10" s="20" t="s">
        <v>46</v>
      </c>
      <c r="M10" s="20" t="s">
        <v>45</v>
      </c>
      <c r="N10" s="20" t="s">
        <v>11</v>
      </c>
      <c r="O10" s="20" t="s">
        <v>11</v>
      </c>
      <c r="P10" s="20" t="s">
        <v>11</v>
      </c>
      <c r="Q10" s="20" t="s">
        <v>11</v>
      </c>
      <c r="R10" s="20" t="s">
        <v>12</v>
      </c>
      <c r="S10" s="20" t="s">
        <v>12</v>
      </c>
      <c r="T10" s="20" t="s">
        <v>11</v>
      </c>
      <c r="U10" s="20" t="s">
        <v>11</v>
      </c>
      <c r="V10" s="20" t="s">
        <v>11</v>
      </c>
      <c r="W10" s="20" t="s">
        <v>11</v>
      </c>
      <c r="X10" s="20" t="s">
        <v>12</v>
      </c>
      <c r="Y10" s="20" t="s">
        <v>12</v>
      </c>
      <c r="Z10" s="20" t="s">
        <v>11</v>
      </c>
      <c r="AA10" s="20" t="s">
        <v>11</v>
      </c>
      <c r="AB10" s="20" t="s">
        <v>11</v>
      </c>
      <c r="AC10" s="20" t="s">
        <v>11</v>
      </c>
      <c r="AD10" s="20" t="s">
        <v>12</v>
      </c>
      <c r="AE10" s="20" t="s">
        <v>12</v>
      </c>
      <c r="AF10" s="20" t="s">
        <v>11</v>
      </c>
      <c r="AG10" s="20" t="s">
        <v>11</v>
      </c>
      <c r="AH10" s="20" t="s">
        <v>11</v>
      </c>
      <c r="AI10" s="20" t="s">
        <v>11</v>
      </c>
      <c r="AJ10" s="20" t="s">
        <v>12</v>
      </c>
      <c r="AK10" s="20" t="s">
        <v>12</v>
      </c>
      <c r="AL10" s="20" t="s">
        <v>11</v>
      </c>
      <c r="AM10" s="20" t="s">
        <v>11</v>
      </c>
      <c r="AN10" s="20" t="s">
        <v>11</v>
      </c>
      <c r="AO10" s="20" t="s">
        <v>11</v>
      </c>
      <c r="AP10" s="20" t="s">
        <v>12</v>
      </c>
      <c r="AQ10" s="20" t="s">
        <v>12</v>
      </c>
      <c r="AR10" s="20" t="s">
        <v>11</v>
      </c>
      <c r="AS10" s="20" t="s">
        <v>11</v>
      </c>
      <c r="AT10" s="20" t="s">
        <v>45</v>
      </c>
      <c r="AU10" s="20" t="s">
        <v>45</v>
      </c>
      <c r="AV10" s="20" t="s">
        <v>12</v>
      </c>
      <c r="AW10" s="20" t="s">
        <v>12</v>
      </c>
      <c r="AX10" s="20" t="s">
        <v>45</v>
      </c>
      <c r="AY10" s="20" t="s">
        <v>45</v>
      </c>
      <c r="AZ10" s="20" t="s">
        <v>13</v>
      </c>
      <c r="BA10" s="20" t="s">
        <v>45</v>
      </c>
      <c r="BB10" s="20" t="s">
        <v>45</v>
      </c>
      <c r="BC10" s="20" t="s">
        <v>46</v>
      </c>
      <c r="IE10" s="10"/>
      <c r="IF10" s="10"/>
      <c r="IG10" s="10"/>
      <c r="IH10" s="10"/>
      <c r="II10" s="10"/>
    </row>
    <row r="11" spans="1:243" s="9" customFormat="1" ht="69.75" customHeight="1">
      <c r="A11" s="20" t="s">
        <v>0</v>
      </c>
      <c r="B11" s="20" t="s">
        <v>14</v>
      </c>
      <c r="C11" s="20" t="s">
        <v>1</v>
      </c>
      <c r="D11" s="39" t="s">
        <v>15</v>
      </c>
      <c r="E11" s="20" t="s">
        <v>16</v>
      </c>
      <c r="F11" s="20" t="s">
        <v>48</v>
      </c>
      <c r="G11" s="20"/>
      <c r="H11" s="20"/>
      <c r="I11" s="20" t="s">
        <v>17</v>
      </c>
      <c r="J11" s="20" t="s">
        <v>18</v>
      </c>
      <c r="K11" s="20" t="s">
        <v>19</v>
      </c>
      <c r="L11" s="20" t="s">
        <v>20</v>
      </c>
      <c r="M11" s="24" t="s">
        <v>49</v>
      </c>
      <c r="N11" s="20" t="s">
        <v>21</v>
      </c>
      <c r="O11" s="20" t="s">
        <v>22</v>
      </c>
      <c r="P11" s="20" t="s">
        <v>23</v>
      </c>
      <c r="Q11" s="20" t="s">
        <v>24</v>
      </c>
      <c r="R11" s="20"/>
      <c r="S11" s="20"/>
      <c r="T11" s="20" t="s">
        <v>25</v>
      </c>
      <c r="U11" s="20" t="s">
        <v>26</v>
      </c>
      <c r="V11" s="20" t="s">
        <v>27</v>
      </c>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5" t="s">
        <v>50</v>
      </c>
      <c r="BB11" s="26" t="s">
        <v>28</v>
      </c>
      <c r="BC11" s="26" t="s">
        <v>29</v>
      </c>
      <c r="IE11" s="10"/>
      <c r="IF11" s="10"/>
      <c r="IG11" s="10"/>
      <c r="IH11" s="10"/>
      <c r="II11" s="10"/>
    </row>
    <row r="12" spans="1:243" s="9" customFormat="1" ht="15">
      <c r="A12" s="20">
        <v>1</v>
      </c>
      <c r="B12" s="20">
        <v>2</v>
      </c>
      <c r="C12" s="20">
        <v>3</v>
      </c>
      <c r="D12" s="39">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53</v>
      </c>
      <c r="BB12" s="20">
        <v>54</v>
      </c>
      <c r="BC12" s="20">
        <v>55</v>
      </c>
      <c r="IE12" s="10"/>
      <c r="IF12" s="10"/>
      <c r="IG12" s="10"/>
      <c r="IH12" s="10"/>
      <c r="II12" s="10"/>
    </row>
    <row r="13" spans="1:243" s="11" customFormat="1" ht="139.5" customHeight="1">
      <c r="A13" s="40">
        <v>1</v>
      </c>
      <c r="B13" s="44" t="s">
        <v>98</v>
      </c>
      <c r="C13" s="35"/>
      <c r="D13" s="46">
        <v>0.0182</v>
      </c>
      <c r="E13" s="47" t="s">
        <v>57</v>
      </c>
      <c r="F13" s="48">
        <v>0</v>
      </c>
      <c r="G13" s="49"/>
      <c r="H13" s="50"/>
      <c r="I13" s="51" t="s">
        <v>34</v>
      </c>
      <c r="J13" s="52">
        <f aca="true" t="shared" si="0" ref="J13:J23">IF(I13="Less(-)",-1,1)</f>
        <v>1</v>
      </c>
      <c r="K13" s="53" t="s">
        <v>40</v>
      </c>
      <c r="L13" s="53" t="s">
        <v>7</v>
      </c>
      <c r="M13" s="54"/>
      <c r="N13" s="55"/>
      <c r="O13" s="55"/>
      <c r="P13" s="56"/>
      <c r="Q13" s="55"/>
      <c r="R13" s="55"/>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8">
        <f aca="true" t="shared" si="1" ref="BA13:BA23">total_amount_ba($B$2,$D$2,D13,F13,J13,K13,M13)</f>
        <v>0</v>
      </c>
      <c r="BB13" s="58">
        <f aca="true" t="shared" si="2" ref="BB13:BB23">BA13+SUM(N13:AZ13)</f>
        <v>0</v>
      </c>
      <c r="BC13" s="59" t="str">
        <f aca="true" t="shared" si="3" ref="BC13:BC23">SpellNumber(L13,BB13)</f>
        <v>INR Zero Only</v>
      </c>
      <c r="IE13" s="12"/>
      <c r="IF13" s="12"/>
      <c r="IG13" s="12"/>
      <c r="IH13" s="12"/>
      <c r="II13" s="12"/>
    </row>
    <row r="14" spans="1:243" s="11" customFormat="1" ht="100.5" customHeight="1">
      <c r="A14" s="40">
        <v>2</v>
      </c>
      <c r="B14" s="44" t="s">
        <v>123</v>
      </c>
      <c r="C14" s="35" t="s">
        <v>37</v>
      </c>
      <c r="D14" s="62">
        <v>376.5</v>
      </c>
      <c r="E14" s="47" t="s">
        <v>54</v>
      </c>
      <c r="F14" s="48">
        <v>0</v>
      </c>
      <c r="G14" s="49"/>
      <c r="H14" s="50"/>
      <c r="I14" s="51" t="s">
        <v>34</v>
      </c>
      <c r="J14" s="52">
        <f t="shared" si="0"/>
        <v>1</v>
      </c>
      <c r="K14" s="53" t="s">
        <v>40</v>
      </c>
      <c r="L14" s="53" t="s">
        <v>7</v>
      </c>
      <c r="M14" s="54"/>
      <c r="N14" s="55"/>
      <c r="O14" s="55"/>
      <c r="P14" s="56"/>
      <c r="Q14" s="55"/>
      <c r="R14" s="55"/>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8">
        <f t="shared" si="1"/>
        <v>0</v>
      </c>
      <c r="BB14" s="58">
        <f t="shared" si="2"/>
        <v>0</v>
      </c>
      <c r="BC14" s="59" t="str">
        <f t="shared" si="3"/>
        <v>INR Zero Only</v>
      </c>
      <c r="IE14" s="12">
        <v>1.01</v>
      </c>
      <c r="IF14" s="12" t="s">
        <v>35</v>
      </c>
      <c r="IG14" s="12" t="s">
        <v>31</v>
      </c>
      <c r="IH14" s="12">
        <v>123.223</v>
      </c>
      <c r="II14" s="12" t="s">
        <v>33</v>
      </c>
    </row>
    <row r="15" spans="1:243" s="11" customFormat="1" ht="111.75" customHeight="1">
      <c r="A15" s="40">
        <v>3</v>
      </c>
      <c r="B15" s="44" t="s">
        <v>99</v>
      </c>
      <c r="C15" s="35"/>
      <c r="D15" s="62">
        <v>10.92</v>
      </c>
      <c r="E15" s="61" t="s">
        <v>53</v>
      </c>
      <c r="F15" s="48">
        <v>0</v>
      </c>
      <c r="G15" s="49"/>
      <c r="H15" s="50"/>
      <c r="I15" s="51" t="s">
        <v>34</v>
      </c>
      <c r="J15" s="52">
        <f t="shared" si="0"/>
        <v>1</v>
      </c>
      <c r="K15" s="53" t="s">
        <v>40</v>
      </c>
      <c r="L15" s="53" t="s">
        <v>7</v>
      </c>
      <c r="M15" s="54"/>
      <c r="N15" s="55"/>
      <c r="O15" s="55"/>
      <c r="P15" s="56"/>
      <c r="Q15" s="55"/>
      <c r="R15" s="55"/>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8">
        <f t="shared" si="1"/>
        <v>0</v>
      </c>
      <c r="BB15" s="58">
        <f t="shared" si="2"/>
        <v>0</v>
      </c>
      <c r="BC15" s="59" t="str">
        <f t="shared" si="3"/>
        <v>INR Zero Only</v>
      </c>
      <c r="IE15" s="12">
        <v>1</v>
      </c>
      <c r="IF15" s="12" t="s">
        <v>30</v>
      </c>
      <c r="IG15" s="12" t="s">
        <v>31</v>
      </c>
      <c r="IH15" s="12">
        <v>10</v>
      </c>
      <c r="II15" s="12" t="s">
        <v>32</v>
      </c>
    </row>
    <row r="16" spans="1:243" s="11" customFormat="1" ht="105.75" customHeight="1">
      <c r="A16" s="40">
        <v>4</v>
      </c>
      <c r="B16" s="44" t="s">
        <v>100</v>
      </c>
      <c r="C16" s="35"/>
      <c r="D16" s="62">
        <v>10.92</v>
      </c>
      <c r="E16" s="61" t="s">
        <v>53</v>
      </c>
      <c r="F16" s="48">
        <v>0</v>
      </c>
      <c r="G16" s="49"/>
      <c r="H16" s="50"/>
      <c r="I16" s="51" t="s">
        <v>34</v>
      </c>
      <c r="J16" s="52">
        <f t="shared" si="0"/>
        <v>1</v>
      </c>
      <c r="K16" s="53" t="s">
        <v>40</v>
      </c>
      <c r="L16" s="53" t="s">
        <v>7</v>
      </c>
      <c r="M16" s="54"/>
      <c r="N16" s="55"/>
      <c r="O16" s="55"/>
      <c r="P16" s="56"/>
      <c r="Q16" s="55"/>
      <c r="R16" s="55"/>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8">
        <f t="shared" si="1"/>
        <v>0</v>
      </c>
      <c r="BB16" s="58">
        <f t="shared" si="2"/>
        <v>0</v>
      </c>
      <c r="BC16" s="59" t="str">
        <f t="shared" si="3"/>
        <v>INR Zero Only</v>
      </c>
      <c r="IE16" s="12"/>
      <c r="IF16" s="12"/>
      <c r="IG16" s="12"/>
      <c r="IH16" s="12"/>
      <c r="II16" s="12"/>
    </row>
    <row r="17" spans="1:243" s="11" customFormat="1" ht="100.5" customHeight="1">
      <c r="A17" s="41">
        <v>5</v>
      </c>
      <c r="B17" s="44" t="s">
        <v>101</v>
      </c>
      <c r="C17" s="35"/>
      <c r="D17" s="62">
        <v>63.12</v>
      </c>
      <c r="E17" s="61" t="s">
        <v>53</v>
      </c>
      <c r="F17" s="48">
        <v>0</v>
      </c>
      <c r="G17" s="49"/>
      <c r="H17" s="50"/>
      <c r="I17" s="51" t="s">
        <v>34</v>
      </c>
      <c r="J17" s="52">
        <f t="shared" si="0"/>
        <v>1</v>
      </c>
      <c r="K17" s="53" t="s">
        <v>40</v>
      </c>
      <c r="L17" s="53" t="s">
        <v>7</v>
      </c>
      <c r="M17" s="54"/>
      <c r="N17" s="55"/>
      <c r="O17" s="55"/>
      <c r="P17" s="56"/>
      <c r="Q17" s="55"/>
      <c r="R17" s="55"/>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8">
        <f t="shared" si="1"/>
        <v>0</v>
      </c>
      <c r="BB17" s="58">
        <f t="shared" si="2"/>
        <v>0</v>
      </c>
      <c r="BC17" s="59" t="str">
        <f t="shared" si="3"/>
        <v>INR Zero Only</v>
      </c>
      <c r="IE17" s="12"/>
      <c r="IF17" s="12"/>
      <c r="IG17" s="12"/>
      <c r="IH17" s="12"/>
      <c r="II17" s="12"/>
    </row>
    <row r="18" spans="1:243" s="11" customFormat="1" ht="138" customHeight="1">
      <c r="A18" s="40">
        <v>6</v>
      </c>
      <c r="B18" s="44" t="s">
        <v>106</v>
      </c>
      <c r="C18" s="35"/>
      <c r="D18" s="62">
        <v>20.22</v>
      </c>
      <c r="E18" s="61" t="s">
        <v>53</v>
      </c>
      <c r="F18" s="48">
        <v>0</v>
      </c>
      <c r="G18" s="49"/>
      <c r="H18" s="50"/>
      <c r="I18" s="51" t="s">
        <v>34</v>
      </c>
      <c r="J18" s="52">
        <f t="shared" si="0"/>
        <v>1</v>
      </c>
      <c r="K18" s="53" t="s">
        <v>40</v>
      </c>
      <c r="L18" s="53" t="s">
        <v>7</v>
      </c>
      <c r="M18" s="54"/>
      <c r="N18" s="55"/>
      <c r="O18" s="55"/>
      <c r="P18" s="56"/>
      <c r="Q18" s="55"/>
      <c r="R18" s="55"/>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f t="shared" si="1"/>
        <v>0</v>
      </c>
      <c r="BB18" s="58">
        <f t="shared" si="2"/>
        <v>0</v>
      </c>
      <c r="BC18" s="59" t="str">
        <f t="shared" si="3"/>
        <v>INR Zero Only</v>
      </c>
      <c r="IE18" s="12"/>
      <c r="IF18" s="12"/>
      <c r="IG18" s="12"/>
      <c r="IH18" s="12"/>
      <c r="II18" s="12"/>
    </row>
    <row r="19" spans="1:243" s="11" customFormat="1" ht="164.25" customHeight="1">
      <c r="A19" s="40">
        <v>7</v>
      </c>
      <c r="B19" s="44" t="s">
        <v>102</v>
      </c>
      <c r="C19" s="35"/>
      <c r="D19" s="62">
        <v>42.9</v>
      </c>
      <c r="E19" s="61" t="s">
        <v>53</v>
      </c>
      <c r="F19" s="48">
        <v>0</v>
      </c>
      <c r="G19" s="49"/>
      <c r="H19" s="50"/>
      <c r="I19" s="51" t="s">
        <v>34</v>
      </c>
      <c r="J19" s="52">
        <f t="shared" si="0"/>
        <v>1</v>
      </c>
      <c r="K19" s="53" t="s">
        <v>40</v>
      </c>
      <c r="L19" s="53" t="s">
        <v>7</v>
      </c>
      <c r="M19" s="54"/>
      <c r="N19" s="55"/>
      <c r="O19" s="55"/>
      <c r="P19" s="56"/>
      <c r="Q19" s="55"/>
      <c r="R19" s="55"/>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8">
        <f t="shared" si="1"/>
        <v>0</v>
      </c>
      <c r="BB19" s="58">
        <f t="shared" si="2"/>
        <v>0</v>
      </c>
      <c r="BC19" s="59" t="str">
        <f t="shared" si="3"/>
        <v>INR Zero Only</v>
      </c>
      <c r="IE19" s="12"/>
      <c r="IF19" s="12"/>
      <c r="IG19" s="12"/>
      <c r="IH19" s="12"/>
      <c r="II19" s="12"/>
    </row>
    <row r="20" spans="1:243" s="11" customFormat="1" ht="109.5" customHeight="1">
      <c r="A20" s="40">
        <v>8</v>
      </c>
      <c r="B20" s="45" t="s">
        <v>103</v>
      </c>
      <c r="C20" s="35"/>
      <c r="D20" s="62">
        <v>376.5</v>
      </c>
      <c r="E20" s="47" t="s">
        <v>54</v>
      </c>
      <c r="F20" s="48">
        <v>0</v>
      </c>
      <c r="G20" s="49"/>
      <c r="H20" s="50"/>
      <c r="I20" s="51" t="s">
        <v>34</v>
      </c>
      <c r="J20" s="52">
        <f t="shared" si="0"/>
        <v>1</v>
      </c>
      <c r="K20" s="53" t="s">
        <v>40</v>
      </c>
      <c r="L20" s="53" t="s">
        <v>7</v>
      </c>
      <c r="M20" s="54"/>
      <c r="N20" s="55"/>
      <c r="O20" s="55"/>
      <c r="P20" s="56"/>
      <c r="Q20" s="55"/>
      <c r="R20" s="55"/>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8">
        <f t="shared" si="1"/>
        <v>0</v>
      </c>
      <c r="BB20" s="58">
        <f t="shared" si="2"/>
        <v>0</v>
      </c>
      <c r="BC20" s="59" t="str">
        <f t="shared" si="3"/>
        <v>INR Zero Only</v>
      </c>
      <c r="IE20" s="12"/>
      <c r="IF20" s="12"/>
      <c r="IG20" s="12"/>
      <c r="IH20" s="12"/>
      <c r="II20" s="12"/>
    </row>
    <row r="21" spans="1:243" s="11" customFormat="1" ht="109.5" customHeight="1">
      <c r="A21" s="40">
        <v>9</v>
      </c>
      <c r="B21" s="45" t="s">
        <v>124</v>
      </c>
      <c r="C21" s="35"/>
      <c r="D21" s="62">
        <v>753</v>
      </c>
      <c r="E21" s="61" t="s">
        <v>53</v>
      </c>
      <c r="F21" s="48">
        <v>0</v>
      </c>
      <c r="G21" s="49"/>
      <c r="H21" s="50"/>
      <c r="I21" s="51" t="s">
        <v>34</v>
      </c>
      <c r="J21" s="52">
        <f t="shared" si="0"/>
        <v>1</v>
      </c>
      <c r="K21" s="53" t="s">
        <v>40</v>
      </c>
      <c r="L21" s="53" t="s">
        <v>7</v>
      </c>
      <c r="M21" s="54"/>
      <c r="N21" s="55"/>
      <c r="O21" s="55"/>
      <c r="P21" s="56"/>
      <c r="Q21" s="55"/>
      <c r="R21" s="55"/>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8">
        <f t="shared" si="1"/>
        <v>0</v>
      </c>
      <c r="BB21" s="58">
        <f t="shared" si="2"/>
        <v>0</v>
      </c>
      <c r="BC21" s="59" t="str">
        <f t="shared" si="3"/>
        <v>INR Zero Only</v>
      </c>
      <c r="IE21" s="12"/>
      <c r="IF21" s="12"/>
      <c r="IG21" s="12"/>
      <c r="IH21" s="12"/>
      <c r="II21" s="12"/>
    </row>
    <row r="22" spans="1:243" s="11" customFormat="1" ht="127.5" customHeight="1">
      <c r="A22" s="40">
        <v>10</v>
      </c>
      <c r="B22" s="45" t="s">
        <v>104</v>
      </c>
      <c r="C22" s="35"/>
      <c r="D22" s="62">
        <v>9.41</v>
      </c>
      <c r="E22" s="61" t="s">
        <v>53</v>
      </c>
      <c r="F22" s="48">
        <v>0</v>
      </c>
      <c r="G22" s="49"/>
      <c r="H22" s="50"/>
      <c r="I22" s="51" t="s">
        <v>34</v>
      </c>
      <c r="J22" s="52">
        <f t="shared" si="0"/>
        <v>1</v>
      </c>
      <c r="K22" s="53" t="s">
        <v>40</v>
      </c>
      <c r="L22" s="53" t="s">
        <v>7</v>
      </c>
      <c r="M22" s="54"/>
      <c r="N22" s="55"/>
      <c r="O22" s="55"/>
      <c r="P22" s="56"/>
      <c r="Q22" s="55"/>
      <c r="R22" s="55"/>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8">
        <f t="shared" si="1"/>
        <v>0</v>
      </c>
      <c r="BB22" s="58">
        <f t="shared" si="2"/>
        <v>0</v>
      </c>
      <c r="BC22" s="59" t="str">
        <f t="shared" si="3"/>
        <v>INR Zero Only</v>
      </c>
      <c r="IE22" s="12"/>
      <c r="IF22" s="12"/>
      <c r="IG22" s="12"/>
      <c r="IH22" s="12"/>
      <c r="II22" s="12"/>
    </row>
    <row r="23" spans="1:243" s="11" customFormat="1" ht="123.75" customHeight="1">
      <c r="A23" s="40">
        <v>11</v>
      </c>
      <c r="B23" s="44" t="s">
        <v>105</v>
      </c>
      <c r="C23" s="35" t="s">
        <v>51</v>
      </c>
      <c r="D23" s="62">
        <v>376.5</v>
      </c>
      <c r="E23" s="47" t="s">
        <v>54</v>
      </c>
      <c r="F23" s="48">
        <v>0</v>
      </c>
      <c r="G23" s="49"/>
      <c r="H23" s="50"/>
      <c r="I23" s="51" t="s">
        <v>34</v>
      </c>
      <c r="J23" s="52">
        <f t="shared" si="0"/>
        <v>1</v>
      </c>
      <c r="K23" s="53" t="s">
        <v>40</v>
      </c>
      <c r="L23" s="53" t="s">
        <v>7</v>
      </c>
      <c r="M23" s="54"/>
      <c r="N23" s="55"/>
      <c r="O23" s="55"/>
      <c r="P23" s="56"/>
      <c r="Q23" s="55"/>
      <c r="R23" s="55"/>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8">
        <f t="shared" si="1"/>
        <v>0</v>
      </c>
      <c r="BB23" s="58">
        <f t="shared" si="2"/>
        <v>0</v>
      </c>
      <c r="BC23" s="59" t="str">
        <f t="shared" si="3"/>
        <v>INR Zero Only</v>
      </c>
      <c r="IE23" s="12">
        <v>1.01</v>
      </c>
      <c r="IF23" s="12" t="s">
        <v>35</v>
      </c>
      <c r="IG23" s="12" t="s">
        <v>31</v>
      </c>
      <c r="IH23" s="12">
        <v>123.223</v>
      </c>
      <c r="II23" s="12" t="s">
        <v>33</v>
      </c>
    </row>
    <row r="24" spans="1:243" s="11" customFormat="1" ht="49.5" customHeight="1">
      <c r="A24" s="63" t="s">
        <v>118</v>
      </c>
      <c r="B24" s="63"/>
      <c r="C24" s="64"/>
      <c r="D24" s="81"/>
      <c r="E24" s="64"/>
      <c r="F24" s="64"/>
      <c r="G24" s="64"/>
      <c r="H24" s="65"/>
      <c r="I24" s="65"/>
      <c r="J24" s="65"/>
      <c r="K24" s="65"/>
      <c r="L24" s="64"/>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7">
        <f>SUM(BA13:BA23)</f>
        <v>0</v>
      </c>
      <c r="BB24" s="67">
        <f>SUM(BB13:BB23)</f>
        <v>0</v>
      </c>
      <c r="BC24" s="68" t="str">
        <f>SpellNumber($E$2,BB24)</f>
        <v>INR Zero Only</v>
      </c>
      <c r="IE24" s="12">
        <v>4</v>
      </c>
      <c r="IF24" s="12" t="s">
        <v>36</v>
      </c>
      <c r="IG24" s="12" t="s">
        <v>38</v>
      </c>
      <c r="IH24" s="12">
        <v>10</v>
      </c>
      <c r="II24" s="12" t="s">
        <v>33</v>
      </c>
    </row>
    <row r="25" spans="1:243" s="13" customFormat="1" ht="39" customHeight="1" hidden="1">
      <c r="A25" s="63" t="s">
        <v>42</v>
      </c>
      <c r="B25" s="63"/>
      <c r="C25" s="69"/>
      <c r="D25" s="33"/>
      <c r="E25" s="28" t="s">
        <v>39</v>
      </c>
      <c r="F25" s="29"/>
      <c r="G25" s="70"/>
      <c r="H25" s="71"/>
      <c r="I25" s="71"/>
      <c r="J25" s="71"/>
      <c r="K25" s="30"/>
      <c r="L25" s="31"/>
      <c r="M25" s="32"/>
      <c r="N25" s="71"/>
      <c r="O25" s="21"/>
      <c r="P25" s="21"/>
      <c r="Q25" s="21"/>
      <c r="R25" s="21"/>
      <c r="S25" s="2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2">
        <f>IF(ISBLANK(F25),0,IF(E25="Excess (+)",ROUND(BA24+(BA24*F25),2),IF(E25="Less (-)",ROUND(BA24+(BA24*F25*(-1)),2),0)))</f>
        <v>0</v>
      </c>
      <c r="BB25" s="73">
        <f>ROUND(BA25,0)</f>
        <v>0</v>
      </c>
      <c r="BC25" s="68" t="str">
        <f>SpellNumber(L25,BB25)</f>
        <v> Zero Only</v>
      </c>
      <c r="IE25" s="14"/>
      <c r="IF25" s="14"/>
      <c r="IG25" s="14"/>
      <c r="IH25" s="14"/>
      <c r="II25" s="14"/>
    </row>
    <row r="26" spans="1:243" s="13" customFormat="1" ht="51" customHeight="1">
      <c r="A26" s="63" t="s">
        <v>41</v>
      </c>
      <c r="B26" s="63"/>
      <c r="C26" s="90" t="str">
        <f>SpellNumber($E$2,BB24)</f>
        <v>INR Zero Only</v>
      </c>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IE26" s="14"/>
      <c r="IF26" s="14"/>
      <c r="IG26" s="14"/>
      <c r="IH26" s="14"/>
      <c r="II26" s="14"/>
    </row>
    <row r="27" spans="3:243" s="9" customFormat="1" ht="15">
      <c r="C27" s="15"/>
      <c r="D27" s="34"/>
      <c r="E27" s="15"/>
      <c r="F27" s="15"/>
      <c r="G27" s="15"/>
      <c r="H27" s="15"/>
      <c r="I27" s="15"/>
      <c r="J27" s="15"/>
      <c r="K27" s="15"/>
      <c r="L27" s="15"/>
      <c r="M27" s="15"/>
      <c r="O27" s="15"/>
      <c r="BA27" s="15"/>
      <c r="BC27" s="15"/>
      <c r="IE27" s="10"/>
      <c r="IF27" s="10"/>
      <c r="IG27" s="10"/>
      <c r="IH27" s="10"/>
      <c r="II27" s="10"/>
    </row>
  </sheetData>
  <sheetProtection password="CE88" sheet="1" objects="1" scenarios="1"/>
  <mergeCells count="8">
    <mergeCell ref="A9:BC9"/>
    <mergeCell ref="C26:BC26"/>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Percentage Rate" errorTitle="Invalid Entry" error="Please Choose the Percentage Option then Enter the Percentage Rate" sqref="F25">
      <formula1>IF(E25&lt;&gt;"Select",0,-1)</formula1>
      <formula2>IF(E25&lt;&gt;"Select",99.99,-1)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5">
      <formula1>0</formula1>
      <formula2>IF(E25&lt;&gt;"Select",99.9,0)</formula2>
    </dataValidation>
    <dataValidation type="list" showInputMessage="1" showErrorMessage="1" promptTitle="Less or Excess" prompt="Please select either LESS  ( - )  or  EXCESS  ( + )" errorTitle="Please enter valid values only" error="Please select either LESS ( - ) or  EXCESS  ( + )" sqref="E25">
      <formula1>IF(ISBLANK(F25),$A$3:$C$3,$B$3:$C$3)</formula1>
    </dataValidation>
    <dataValidation type="list" showInputMessage="1" showErrorMessage="1" promptTitle="Option C1 or D1" prompt="Please select the Option C1 or Option D1" errorTitle="Please enter valid values only" error="Please select the Option C1 or Option D1" sqref="D25">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allowBlank="1" showInputMessage="1" showErrorMessage="1" promptTitle="Item Description" prompt="Please enter Item Description in text" sqref="B22:B23"/>
    <dataValidation type="decimal" allowBlank="1" showInputMessage="1" showErrorMessage="1" promptTitle="Quantity" prompt="Please enter the Quantity for this item. " errorTitle="Invalid Entry" error="Only Numeric Values are allowed. " sqref="D13 F13:F23">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errorTitle="Invalid Entry" error="Only Numeric Values are allowed. " sqref="A13:A16 A18:A2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3:M23">
      <formula1>0</formula1>
      <formula2>999999999999999</formula2>
    </dataValidation>
    <dataValidation type="list" allowBlank="1" showInputMessage="1" showErrorMessage="1" sqref="K13:K23">
      <formula1>"Partial Conversion, Full Conversion"</formula1>
    </dataValidation>
    <dataValidation allowBlank="1" showInputMessage="1" showErrorMessage="1" promptTitle="Units" prompt="Please enter Units in text" sqref="E13:E23"/>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allowBlank="1" showInputMessage="1" showErrorMessage="1" promptTitle="Itemcode/Make" prompt="Please enter text" sqref="C13:C23"/>
    <dataValidation type="list" showInputMessage="1" showErrorMessage="1" sqref="I13:I23">
      <formula1>"Excess(+), Less(-)"</formula1>
    </dataValidation>
    <dataValidation allowBlank="1" showInputMessage="1" showErrorMessage="1" promptTitle="Addition / Deduction" prompt="Please Choose the correct One" sqref="J13:J23"/>
    <dataValidation type="list" allowBlank="1" showInputMessage="1" showErrorMessage="1" sqref="L13:L23">
      <formula1>"INR"</formula1>
    </dataValidation>
  </dataValidations>
  <printOptions/>
  <pageMargins left="0.5511811023622047" right="0.31496062992125984" top="0.5905511811023623" bottom="0.31496062992125984" header="0.31496062992125984" footer="0.31496062992125984"/>
  <pageSetup horizontalDpi="600" verticalDpi="600" orientation="landscape" paperSize="9" scale="65" r:id="rId2"/>
  <drawing r:id="rId1"/>
</worksheet>
</file>

<file path=xl/worksheets/sheet8.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7" t="s">
        <v>2</v>
      </c>
      <c r="F6" s="97"/>
      <c r="G6" s="97"/>
      <c r="H6" s="97"/>
      <c r="I6" s="97"/>
      <c r="J6" s="97"/>
      <c r="K6" s="97"/>
    </row>
    <row r="7" spans="5:11" ht="15">
      <c r="E7" s="97"/>
      <c r="F7" s="97"/>
      <c r="G7" s="97"/>
      <c r="H7" s="97"/>
      <c r="I7" s="97"/>
      <c r="J7" s="97"/>
      <c r="K7" s="97"/>
    </row>
    <row r="8" spans="5:11" ht="15">
      <c r="E8" s="97"/>
      <c r="F8" s="97"/>
      <c r="G8" s="97"/>
      <c r="H8" s="97"/>
      <c r="I8" s="97"/>
      <c r="J8" s="97"/>
      <c r="K8" s="97"/>
    </row>
    <row r="9" spans="5:11" ht="15">
      <c r="E9" s="97"/>
      <c r="F9" s="97"/>
      <c r="G9" s="97"/>
      <c r="H9" s="97"/>
      <c r="I9" s="97"/>
      <c r="J9" s="97"/>
      <c r="K9" s="97"/>
    </row>
    <row r="10" spans="5:11" ht="15">
      <c r="E10" s="97"/>
      <c r="F10" s="97"/>
      <c r="G10" s="97"/>
      <c r="H10" s="97"/>
      <c r="I10" s="97"/>
      <c r="J10" s="97"/>
      <c r="K10" s="97"/>
    </row>
    <row r="11" spans="5:11" ht="15">
      <c r="E11" s="97"/>
      <c r="F11" s="97"/>
      <c r="G11" s="97"/>
      <c r="H11" s="97"/>
      <c r="I11" s="97"/>
      <c r="J11" s="97"/>
      <c r="K11" s="97"/>
    </row>
    <row r="12" spans="5:11" ht="15">
      <c r="E12" s="97"/>
      <c r="F12" s="97"/>
      <c r="G12" s="97"/>
      <c r="H12" s="97"/>
      <c r="I12" s="97"/>
      <c r="J12" s="97"/>
      <c r="K12" s="97"/>
    </row>
    <row r="13" spans="5:11" ht="15">
      <c r="E13" s="97"/>
      <c r="F13" s="97"/>
      <c r="G13" s="97"/>
      <c r="H13" s="97"/>
      <c r="I13" s="97"/>
      <c r="J13" s="97"/>
      <c r="K13" s="97"/>
    </row>
    <row r="14" spans="5:11" ht="15">
      <c r="E14" s="97"/>
      <c r="F14" s="97"/>
      <c r="G14" s="97"/>
      <c r="H14" s="97"/>
      <c r="I14" s="97"/>
      <c r="J14" s="97"/>
      <c r="K14" s="97"/>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dibarun roy</cp:lastModifiedBy>
  <cp:lastPrinted>2024-01-09T09:34:40Z</cp:lastPrinted>
  <dcterms:created xsi:type="dcterms:W3CDTF">2009-01-30T06:42:42Z</dcterms:created>
  <dcterms:modified xsi:type="dcterms:W3CDTF">2024-01-09T09:44:05Z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3KFLlLOmwa5HdESr4saRKzEBA58=</vt:lpwstr>
  </property>
</Properties>
</file>