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43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'BoQ1'!$A$1:$BC$160</definedName>
    <definedName name="_xlnm.Print_Area" localSheetId="1">'BoQ2'!$A$1:$BC$160</definedName>
    <definedName name="_xlnm.Print_Area" localSheetId="2">'BoQ3'!$A$1:$BC$116</definedName>
    <definedName name="_xlnm.Print_Area" localSheetId="3">'BoQ4'!$A$1:$BC$72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<sst xmlns="http://schemas.openxmlformats.org/spreadsheetml/2006/main" count="3569" uniqueCount="427">
  <si>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</si>
  <si>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</si>
  <si>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</si>
  <si>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</si>
  <si>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</si>
  <si>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</si>
  <si>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</si>
  <si>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</si>
  <si>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</si>
  <si>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</si>
  <si>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</si>
  <si>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</si>
  <si>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</si>
  <si>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</si>
  <si>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</si>
  <si>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</si>
  <si>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</si>
  <si>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</si>
  <si>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</si>
  <si>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</si>
  <si>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</si>
  <si>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</si>
  <si>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</si>
  <si>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</si>
  <si>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</si>
  <si>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</si>
  <si>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</si>
  <si>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</si>
  <si>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</si>
  <si>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</si>
  <si>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</si>
  <si>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</si>
  <si>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</si>
  <si>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</si>
  <si>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</si>
  <si>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</si>
  <si>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</si>
  <si>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</si>
  <si>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</si>
  <si>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</si>
  <si>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</si>
  <si>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</si>
  <si>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</si>
  <si>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</si>
  <si>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</si>
  <si>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</si>
  <si>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</si>
  <si>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</si>
  <si>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</si>
  <si>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</si>
  <si>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</si>
  <si>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</si>
  <si>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</si>
  <si>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CGM(PP&amp;D), AEGCL</t>
  </si>
  <si>
    <t>Erection Hardware for 145kV GIS Termination arrangement for Transformer bay Modules</t>
  </si>
  <si>
    <t>Transformer</t>
  </si>
  <si>
    <t>Online DGA</t>
  </si>
  <si>
    <t>Online Insulating oil drying system</t>
  </si>
  <si>
    <t>Lightning Arrester</t>
  </si>
  <si>
    <t>Sets</t>
  </si>
  <si>
    <t>120 kV, 10 kA, Metal Oxide type, heavy duty, station class 3, Lightning Arrestor complete with Pipe Structures,  Surge Counter, Hardware fittings and Clamps and Connectors as per specification</t>
  </si>
  <si>
    <t>30 kV,10 kA, Metal Oxide type, heavy duty, station class Lightning Arrestor complete with Pipe Structures, Surge Counter, Hardware fittings and Clamps and Connectors as per specification</t>
  </si>
  <si>
    <t xml:space="preserve">1000 sqmm, 33kV, 1-Core, XLPE Armoured Cu cable alongwith related accessories </t>
  </si>
  <si>
    <t>Mtr</t>
  </si>
  <si>
    <t>33kV Support Structure for Outdoor Cable Termination Kit</t>
  </si>
  <si>
    <t>LT Power Cable (1.1kV grade)</t>
  </si>
  <si>
    <t>(i) 2C, 6 mm2</t>
  </si>
  <si>
    <t>(ii) 4C, 16 mm2</t>
  </si>
  <si>
    <t>(iii) 3½ C, 35 mm2</t>
  </si>
  <si>
    <t>(iv) 3½ C, 70 mm2</t>
  </si>
  <si>
    <t>(v) 3½ C, 300 mm2</t>
  </si>
  <si>
    <t>LS</t>
  </si>
  <si>
    <t>Earthing</t>
  </si>
  <si>
    <t xml:space="preserve">LT Control Cable </t>
  </si>
  <si>
    <t>(i) 4C, 2.5 mm2</t>
  </si>
  <si>
    <t>(ii) 7C, 1.5 mm2</t>
  </si>
  <si>
    <t>(iii) 12C, 1.5 mm2</t>
  </si>
  <si>
    <t>(iv) 19C, 1.5 mm2</t>
  </si>
  <si>
    <t>Main Earthing Conductor 40mm dia MS Rod</t>
  </si>
  <si>
    <t>Earthing Conductor: 40mm dia MS Rod For  Riser From The Burial Earth Mat To Equipment,Structure Etc)</t>
  </si>
  <si>
    <t>Earthing Conductor: 75X12mm GI Flat For  Equipment and Structure Earthing</t>
  </si>
  <si>
    <t>Earthing Conductor: 50X6 mm GI(HDG)  Flat For  Riser For Console Box,Lt Panels,Dc Panels,Marshalling Boxes, Cable Trenches Etc)</t>
  </si>
  <si>
    <t>Earthing Device &amp; Associated Accessories (50 mm Heavy Duty GI Perforated Pipe 3 Mtrs Long For  Treated Earth Pit)</t>
  </si>
  <si>
    <t>Earthing Device &amp; Associated Accessories  40Mm Ms Rod 3 Mtrs Long For Non Treated Earth Pit)</t>
  </si>
  <si>
    <t>Separate Earthing For 145 Kv GIS Modules</t>
  </si>
  <si>
    <t>Separate Earthing For 145 Kv GIS Building</t>
  </si>
  <si>
    <t>Separate Earthing For 36 Kv Indoor AIS Equipment</t>
  </si>
  <si>
    <t>Separate Earthing For 36 Kv Indoor AIS Building</t>
  </si>
  <si>
    <t>Other Earthing Accessories</t>
  </si>
  <si>
    <t>meter</t>
  </si>
  <si>
    <t>Nos.</t>
  </si>
  <si>
    <t>JOB</t>
  </si>
  <si>
    <t>Lot</t>
  </si>
  <si>
    <t>Fire Protection System for Transformer</t>
  </si>
  <si>
    <t>NIFPS</t>
  </si>
  <si>
    <t>N2 Fire Prevention and extinguishing System for transformer with complete accessories and related Civil and Electrical works.</t>
  </si>
  <si>
    <t>HVWS</t>
  </si>
  <si>
    <t xml:space="preserve"> HVW spray system, Hydrant System and complete U/G and O/G Piping and accessories etc and associated Civil Works  for  fire protection system for 2 nos 50 MVA 132/33kV Transformer</t>
  </si>
  <si>
    <t xml:space="preserve">HVWS System for 50 MVA ICT </t>
  </si>
  <si>
    <t>Portable/Wheel/ Trolley mounted Fire Extinguishers</t>
  </si>
  <si>
    <t>22.5 Kg capacity FE CO2 type, Trolley Mounted</t>
  </si>
  <si>
    <t>25 Kg Capacity FE DCP type, Trolley Mounted</t>
  </si>
  <si>
    <t>DCP 10 Kg Capacity, Wall mounted</t>
  </si>
  <si>
    <t>FE CO2 6.5 Kg capacity, Wall mounted</t>
  </si>
  <si>
    <t>DCP 5 Kg Capacity, Wall mounted</t>
  </si>
  <si>
    <t>Foam Type 9 liter Capacity, Wall mounted</t>
  </si>
  <si>
    <t>Water CO2 9 liter, Wall mounted</t>
  </si>
  <si>
    <t>Fire Buckets (12 Nos. with stand in one set)</t>
  </si>
  <si>
    <t>No</t>
  </si>
  <si>
    <t>Set</t>
  </si>
  <si>
    <t>132kV Panels</t>
  </si>
  <si>
    <t xml:space="preserve">Transformer Protection Panel </t>
  </si>
  <si>
    <t>Substation Automation System</t>
  </si>
  <si>
    <t>Conductor / IPS Al Tube</t>
  </si>
  <si>
    <t>4" IPS Al Tube</t>
  </si>
  <si>
    <t>Lightning protection</t>
  </si>
  <si>
    <t>Lightning Mast (LM)- 40m</t>
  </si>
  <si>
    <t>Illumination system for Outdoor Lighting (Switchyard and Street lighting)</t>
  </si>
  <si>
    <t>Lighting Panel</t>
  </si>
  <si>
    <t>Lighting Panel Type ACP-2</t>
  </si>
  <si>
    <t>Sub lighting panel type SLP</t>
  </si>
  <si>
    <t>lighting Fixtures and Receptacles including junction box, lighting wires and flexible conduit (if required) from junction box to lighting fixture, mounting arrangement and other accessories/ materials etc as required for complete installation and commissioning of lighting fixture</t>
  </si>
  <si>
    <t>Lighting Fixture Type SF1</t>
  </si>
  <si>
    <t>Lighting Fixture Type SF2</t>
  </si>
  <si>
    <t>Lighting Fixture Type SF4</t>
  </si>
  <si>
    <t>Mandatory Spare Parts</t>
  </si>
  <si>
    <t>For 132/33KV,50MVA Transformers</t>
  </si>
  <si>
    <t>145kV H.V. Bushing with metal parts and Gaskets</t>
  </si>
  <si>
    <t>HV side neutral bushing</t>
  </si>
  <si>
    <t>36KV LV bushing</t>
  </si>
  <si>
    <t>36kV Neutral Bushing with metal parts and gaskets</t>
  </si>
  <si>
    <t>Local and remote winding temperature indicators with alarm and trip contacts and maximum reading pointer</t>
  </si>
  <si>
    <t>Oil temperature indictor with alarm and trip contacts and maximum reading pointer</t>
  </si>
  <si>
    <t>Pressure relief device for main tank</t>
  </si>
  <si>
    <t>Pressure relief device for OLTC</t>
  </si>
  <si>
    <t>Silica Gel/ Maintenance free breather assembly (one of each type) for Conservator and OLTC</t>
  </si>
  <si>
    <t>Magnetic oil level gauge with low oil level alarm contacts</t>
  </si>
  <si>
    <t>Oil Flow indicator with contacts</t>
  </si>
  <si>
    <t>Coller Pump with Motor</t>
  </si>
  <si>
    <t>Cooler fan with motor.</t>
  </si>
  <si>
    <t>Buchholz relay.</t>
  </si>
  <si>
    <t>Tap position Indicator (Local and remote)</t>
  </si>
  <si>
    <t>Oil Sampling Bottle</t>
  </si>
  <si>
    <t>Oil Surge Relay</t>
  </si>
  <si>
    <t xml:space="preserve">Complete set of gasket  (complete set for one transformer) </t>
  </si>
  <si>
    <t xml:space="preserve">Set of valves (complete set for one transformer) </t>
  </si>
  <si>
    <t xml:space="preserve"> For 132KV Transformer Control and Relay Panel</t>
  </si>
  <si>
    <t>Testing Kit for Transformers</t>
  </si>
  <si>
    <t>Automatic Transformer Oil BDV Testing Kit</t>
  </si>
  <si>
    <t xml:space="preserve">Stainless Steel Oil sampling bottle (One Litre Capacity) </t>
  </si>
  <si>
    <t>Syringes for sampling oil (50ml capacity)</t>
  </si>
  <si>
    <t>Differential relay</t>
  </si>
  <si>
    <t>Master Trip relay</t>
  </si>
  <si>
    <t>Trip Circuit Supervision relay</t>
  </si>
  <si>
    <t xml:space="preserve">Supply of 33kV XLPE Cable and Termination Kit </t>
  </si>
  <si>
    <t>Item 4</t>
  </si>
  <si>
    <t>Item 5</t>
  </si>
  <si>
    <r>
      <t xml:space="preserve">33kV Cable Termination Kit </t>
    </r>
    <r>
      <rPr>
        <sz val="11"/>
        <rFont val="Calibri"/>
        <family val="2"/>
      </rPr>
      <t>(both indoor and outdoor) along with its accessories.</t>
    </r>
  </si>
  <si>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</si>
  <si>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</si>
  <si>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</si>
  <si>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</si>
  <si>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</si>
  <si>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</si>
  <si>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</si>
  <si>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</si>
  <si>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</si>
  <si>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</si>
  <si>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</si>
  <si>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</si>
  <si>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</si>
  <si>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</si>
  <si>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</si>
  <si>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</si>
  <si>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</si>
  <si>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</si>
  <si>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</si>
  <si>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</si>
  <si>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</si>
  <si>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</si>
  <si>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</si>
  <si>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</si>
  <si>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</si>
  <si>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</si>
  <si>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</si>
  <si>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</si>
  <si>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</si>
  <si>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</si>
  <si>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</si>
  <si>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</si>
  <si>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</si>
  <si>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</si>
  <si>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</si>
  <si>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</si>
  <si>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</si>
  <si>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</si>
  <si>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</si>
  <si>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</si>
  <si>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</si>
  <si>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</si>
  <si>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Item 48</t>
  </si>
  <si>
    <t>Item 49</t>
  </si>
  <si>
    <t>Item 50</t>
  </si>
  <si>
    <t>Item 51</t>
  </si>
  <si>
    <t>Item 52</t>
  </si>
  <si>
    <t>Item 53</t>
  </si>
  <si>
    <t>Item 54</t>
  </si>
  <si>
    <t>Item 55</t>
  </si>
  <si>
    <t>Item 56</t>
  </si>
  <si>
    <t>Item 57</t>
  </si>
  <si>
    <t>Item 58</t>
  </si>
  <si>
    <t>Item 59</t>
  </si>
  <si>
    <t>Item 60</t>
  </si>
  <si>
    <t>Item 61</t>
  </si>
  <si>
    <t>Item 62</t>
  </si>
  <si>
    <t>Item 63</t>
  </si>
  <si>
    <t>Item 64</t>
  </si>
  <si>
    <t>Item 65</t>
  </si>
  <si>
    <t>Item 66</t>
  </si>
  <si>
    <t>Item 67</t>
  </si>
  <si>
    <t>Item 68</t>
  </si>
  <si>
    <t>Item 69</t>
  </si>
  <si>
    <t>Item 70</t>
  </si>
  <si>
    <t>Item 71</t>
  </si>
  <si>
    <t>Item 72</t>
  </si>
  <si>
    <t>Item 73</t>
  </si>
  <si>
    <t>Item 74</t>
  </si>
  <si>
    <t>Item 75</t>
  </si>
  <si>
    <t>Item 76</t>
  </si>
  <si>
    <t>Item 77</t>
  </si>
  <si>
    <t>Item 78</t>
  </si>
  <si>
    <t>Item 79</t>
  </si>
  <si>
    <t>Item 80</t>
  </si>
  <si>
    <t>Item 81</t>
  </si>
  <si>
    <t>Item 82</t>
  </si>
  <si>
    <t>Item 83</t>
  </si>
  <si>
    <t>Item 84</t>
  </si>
  <si>
    <t>Item 85</t>
  </si>
  <si>
    <t>Item 86</t>
  </si>
  <si>
    <t>Item 87</t>
  </si>
  <si>
    <t>Item 88</t>
  </si>
  <si>
    <t>Item 89</t>
  </si>
  <si>
    <t>Item 90</t>
  </si>
  <si>
    <t>Item 91</t>
  </si>
  <si>
    <t>Item 92</t>
  </si>
  <si>
    <t>Item 93</t>
  </si>
  <si>
    <t>Item 94</t>
  </si>
  <si>
    <t>Item 95</t>
  </si>
  <si>
    <t>Item 96</t>
  </si>
  <si>
    <t>Item 97</t>
  </si>
  <si>
    <t>Item 98</t>
  </si>
  <si>
    <t>Item 99</t>
  </si>
  <si>
    <t>Item 100</t>
  </si>
  <si>
    <t>Item 101</t>
  </si>
  <si>
    <t>Item 102</t>
  </si>
  <si>
    <t>Item 103</t>
  </si>
  <si>
    <t>Item 104</t>
  </si>
  <si>
    <t>Item 105</t>
  </si>
  <si>
    <t>Supply of 33kV Equipments and Panels (Supply C)</t>
  </si>
  <si>
    <t>Item 106</t>
  </si>
  <si>
    <t>Item 107</t>
  </si>
  <si>
    <t>Item 108</t>
  </si>
  <si>
    <t>33kV,3 Phase, 13 Unit Panel (8 Line Bays, 2 Transformer incomer Bays, 1 Bus Sectionalizer Bay and 2 PT Bay ) Indoor Drawn out type switchgear as per specification (Single bus with sectionalizer)</t>
  </si>
  <si>
    <t>30 kV,10 kA, Metal Oxide type, heavy duty, station class Lightning Arrestor complete with Pipe Structure, Surge Counter, Hardware fittings and Clamps and Connectors as per specification</t>
  </si>
  <si>
    <t>Outdoor type 36 kV, 1250 A, 3-Ph gang operated, Double Break centre Post rotating outdoor type motor operated Disconnector (Isolator) with solid core Post Insulator, Pipe Structures, Clamps and Connectors</t>
  </si>
  <si>
    <t>With one earth switch</t>
  </si>
  <si>
    <t>Item 109</t>
  </si>
  <si>
    <t>Item 110</t>
  </si>
  <si>
    <t>Item 111</t>
  </si>
  <si>
    <t>Item 112</t>
  </si>
  <si>
    <t xml:space="preserve">300 sqmm, 33kV, 1-Core, XLPE Armoured Cu cable alongwith related accessories </t>
  </si>
  <si>
    <r>
      <t xml:space="preserve">33kV Cable Termination Kit </t>
    </r>
    <r>
      <rPr>
        <sz val="11"/>
        <rFont val="Calibri"/>
        <family val="2"/>
      </rPr>
      <t>(both indoor and outdoor) along with its accessories and related structure for outdoor type.</t>
    </r>
  </si>
  <si>
    <t>Item 113</t>
  </si>
  <si>
    <t>Item 114</t>
  </si>
  <si>
    <t>Item 115</t>
  </si>
  <si>
    <t>Item 116</t>
  </si>
  <si>
    <t>Item 117</t>
  </si>
  <si>
    <t>Item 118</t>
  </si>
  <si>
    <t>Item 119</t>
  </si>
  <si>
    <t>Item 120</t>
  </si>
  <si>
    <t>Item 121</t>
  </si>
  <si>
    <t>Item 122</t>
  </si>
  <si>
    <t>Item 123</t>
  </si>
  <si>
    <t>Item 124</t>
  </si>
  <si>
    <t>Item 125</t>
  </si>
  <si>
    <t>33 kV Panels</t>
  </si>
  <si>
    <t>33KV Line Protection &amp; Control  Panel with LBB</t>
  </si>
  <si>
    <t>33KV Transformer I/C Protection &amp; Control Panel on 33 k V side of Power Transformer</t>
  </si>
  <si>
    <t xml:space="preserve">33KV Protection &amp; Control Panel for Bus Section
</t>
  </si>
  <si>
    <t>Item 126</t>
  </si>
  <si>
    <t>Item 127</t>
  </si>
  <si>
    <t>Item 128</t>
  </si>
  <si>
    <t>Item 129</t>
  </si>
  <si>
    <t>Item 130</t>
  </si>
  <si>
    <t>Item 131</t>
  </si>
  <si>
    <t>Conductor</t>
  </si>
  <si>
    <t>ACSR Panther</t>
  </si>
  <si>
    <t>Km</t>
  </si>
  <si>
    <t>Item 132</t>
  </si>
  <si>
    <t>Item 133</t>
  </si>
  <si>
    <t>Item 134</t>
  </si>
  <si>
    <t>Item 135</t>
  </si>
  <si>
    <t>COLUMNS</t>
  </si>
  <si>
    <t>Column Type ‘C5’</t>
  </si>
  <si>
    <t>Column Type ‘C6’</t>
  </si>
  <si>
    <t>Item 136</t>
  </si>
  <si>
    <t>Item 137</t>
  </si>
  <si>
    <t>BEAMS</t>
  </si>
  <si>
    <t xml:space="preserve"> Beam Type ‘B5’</t>
  </si>
  <si>
    <t>Insulator and hardwares</t>
  </si>
  <si>
    <t>33 kV, 90kN Tension String insulators and hardwares suitable for Single Panther conductors</t>
  </si>
  <si>
    <t>33 kV, 70kN Suspension String insulators and hardwares suitable for Single Panther conductors</t>
  </si>
  <si>
    <t>Item 138</t>
  </si>
  <si>
    <t>Item 139</t>
  </si>
  <si>
    <t>Item 140</t>
  </si>
  <si>
    <t>Item 141</t>
  </si>
  <si>
    <t>Item 142</t>
  </si>
  <si>
    <t>Item 143</t>
  </si>
  <si>
    <t>Illumination System</t>
  </si>
  <si>
    <t>Indoor Illumination system for the 33kV Indoor Switchgear Room</t>
  </si>
  <si>
    <t>Item 144</t>
  </si>
  <si>
    <t>Supply of 132kV GIS Equipments( Supply A)</t>
  </si>
  <si>
    <t>Supply of outdoor bay equipments (Supply B)</t>
  </si>
  <si>
    <t>RM</t>
  </si>
  <si>
    <t xml:space="preserve">Erection of 33kV XLPE Cable and Termination Kit </t>
  </si>
  <si>
    <t>Laying of 1000 sqmm, 33kV, 1-Core, XLPE Armoured Cu cable alongwith related accessories in cable trenches and cable terminations including supply of cable end sealing boxes, construction of cable trenches etc</t>
  </si>
  <si>
    <r>
      <t xml:space="preserve">33kV Cable Termination </t>
    </r>
    <r>
      <rPr>
        <sz val="11"/>
        <rFont val="Calibri"/>
        <family val="2"/>
      </rPr>
      <t>Kit (both indoor and outdoor) along with its accessories and related structure for outdoor type.</t>
    </r>
  </si>
  <si>
    <t>Soil Resistivity Test And Soil Treatment As And When Required</t>
  </si>
  <si>
    <t>132kV Equipments</t>
  </si>
  <si>
    <t>33kV Equipments</t>
  </si>
  <si>
    <t>Lightning Arrester (1 Phase)</t>
  </si>
  <si>
    <t>30 kV,10 kA, Metal Oxide type, heavy duty, station class Lightning Arrestor complete with Surge Counter &amp; copper connecting lead</t>
  </si>
  <si>
    <t>Outdoor type 36 kV, 1250 A, 3-Ph gang operated, outdoor type, Double Break centre Post rotating outdoor type motor operated Disconnector (Isolator) with solid core Post Insulator.</t>
  </si>
  <si>
    <t>Erection of Control, Relay &amp; Protection Panel(Simplex Type)  with mimic &amp; annunciation panel with ABT Meters for 33kV system as per specification</t>
  </si>
  <si>
    <t>33KV Line Protection &amp; Control  Panel</t>
  </si>
  <si>
    <t>Beam Type ‘B5’</t>
  </si>
  <si>
    <t>Erection of Foundation Bolts (including nuts, checknut and washers for lattice and pipe structures)</t>
  </si>
  <si>
    <t>Erection of Fasteners (nuts, bolts and washers) including step bolts for lattice and pipe structures</t>
  </si>
  <si>
    <t>Isolator</t>
  </si>
  <si>
    <t>Site development, PCC and Gravelling work</t>
  </si>
  <si>
    <t>Sqm</t>
  </si>
  <si>
    <t>cum</t>
  </si>
  <si>
    <t>Cum</t>
  </si>
  <si>
    <t>Each</t>
  </si>
  <si>
    <t>Trenches work</t>
  </si>
  <si>
    <t>Rm</t>
  </si>
  <si>
    <t>Tower foundations</t>
  </si>
  <si>
    <t>Equipment foundations</t>
  </si>
  <si>
    <t>50 MVA Power Transformer foundation-2 Nos</t>
  </si>
  <si>
    <t>Fire Protection wall- 1 Nos</t>
  </si>
  <si>
    <t>Sqm.</t>
  </si>
  <si>
    <t>VCB Building</t>
  </si>
  <si>
    <t>SqMeter</t>
  </si>
  <si>
    <t>PCC Road</t>
  </si>
  <si>
    <r>
      <t xml:space="preserve">Name of Work: </t>
    </r>
    <r>
      <rPr>
        <b/>
        <sz val="11"/>
        <color indexed="10"/>
        <rFont val="Arial"/>
        <family val="2"/>
      </rPr>
      <t>Supply of 132/33 kV GIS Equipments for Amingaon GIS under NESIDS fund</t>
    </r>
    <r>
      <rPr>
        <b/>
        <sz val="11"/>
        <color indexed="8"/>
        <rFont val="Arial"/>
        <family val="2"/>
      </rPr>
      <t xml:space="preserve">  [ Schedule 1-Supply ]</t>
    </r>
  </si>
  <si>
    <t>Supply of 132kV GIS Equipments( F&amp;I A)</t>
  </si>
  <si>
    <t>Supply of outdoor bay equipments (F&amp;I B)</t>
  </si>
  <si>
    <t>(vi) Cable Supports and fittings</t>
  </si>
  <si>
    <t>Supply of 33kV Equipments and Panels (F&amp;I C)</t>
  </si>
  <si>
    <r>
      <t xml:space="preserve">Name of Work: </t>
    </r>
    <r>
      <rPr>
        <b/>
        <sz val="11"/>
        <color indexed="10"/>
        <rFont val="Arial"/>
        <family val="2"/>
      </rPr>
      <t>Supply of 132/33 kV GIS Equipments for Amingaon GIS under NESIDS fund</t>
    </r>
    <r>
      <rPr>
        <b/>
        <sz val="11"/>
        <color indexed="8"/>
        <rFont val="Arial"/>
        <family val="2"/>
      </rPr>
      <t xml:space="preserve">  [ Schedule 1C- Civil Works ]</t>
    </r>
  </si>
  <si>
    <t>Bay Steel Structures except equipment 
mounting structures</t>
  </si>
  <si>
    <t>145kV, 3150A, 40 kA for 4 sec, 3- phase SF6 to air bushings along with termination module &amp; support structure for outdoor connections to connect GIS with 145kV side of Power transformer.</t>
  </si>
  <si>
    <t>145kV, 3150A, 40kA for 4 second, 3-Ph encapsulated, SF6 Gas Insulated Bus Duct (GIB) outside GIS hall including Bus Duct support structure and associated accessories along with jointing elements</t>
  </si>
  <si>
    <t>Supply of indoor floor mounted, SIMPLEX type control and relay panels, with mimic &amp; annunciation panel for 132kV system as per specification comprising of the C &amp; R panels and shall be complete with Numerical Relays and SAMAST Compliant ABT meters as per the Technical specifications &amp; shall be compatible for SCADA/SAS.</t>
  </si>
  <si>
    <t xml:space="preserve">Supply of Indoor floor mounted, SIMPLEX type control and relay panels, with mimic &amp; annunciation panel with SAMAST Compliant ABT Meters for 33kV system as per specification </t>
  </si>
  <si>
    <t>Supply of Indoor floor mounted, SIMPLEX type Control and Relay Panels, with mimic &amp; annunciation panel for 132kV system as per specification comprising of the C &amp; R Panels and shall be complete with Numerical Relays and SAMAST Compliant ABT Meters as per the Technical  specifications  &amp; shall be compatible for SCADA/ SAS .</t>
  </si>
  <si>
    <t>Substation Automation System and Integration with existing SAS</t>
  </si>
  <si>
    <t>Erection of Indoor floor mounted, SIMPLEX type Control and Relay Panels, with mimic &amp; annunciation panel for 132kV system as per specification comprising of the C &amp; R Panels and shall be complete with Numerical Relays and SAMAST Compliant ABT Meters as per the Technical  specifications  &amp; shall be compatible for SCADA/ SAS .</t>
  </si>
  <si>
    <r>
      <t>145kV, 3150A, 40kA for 4 second, SF6 gas-insulated metal enclosed Transformer bay module each set comprising of One (1) number 3-phase, 3150A, SF6 insulated circuit breaker complete with operating mechanism; Three (3) numbers 1-phase, 5-core, multi ratio,600-300/1-1-1-1-1A current transformers; Three (3) numbers 3-phase, 3150A, group operated isolators/disconnectors, complete with manual and motor driven operating mechanisms; One (1) number 3-phase, group operated safety grounding switches, complete with manual and motor driven operating mechanisms;</t>
    </r>
    <r>
      <rPr>
        <sz val="11"/>
        <color indexed="10"/>
        <rFont val="Calibri"/>
        <family val="2"/>
      </rPr>
      <t xml:space="preserve"> </t>
    </r>
    <r>
      <rPr>
        <sz val="11"/>
        <color theme="1"/>
        <rFont val="Calibri"/>
        <family val="2"/>
      </rPr>
      <t>Gas monitoring devices, barriers, pressure switches, UHF PD Sensors, support structure etc. as required; Local Bay control cubicle.(Stand Alone or Integrated)</t>
    </r>
  </si>
  <si>
    <r>
      <t>145kV,3150A,  40kA for 4 second, SF6 gas-insulated metal enclosed Transformer bay module each set comprising of One (1) number 3-phase, 3150A, SF6 insulated circuit breaker complete with operating mechanism; Three (3) numbers 1-phase, 5-core, multi ratio,600-300/1-1-1-1-1A current transformers; Three (3) numbers 3-phase, 3150A, group operated isolators/disconnectors, complete with manual and motor driven operating mechanisms; One (1) number 3-phase, group operated safety grounding switches, complete with manual and motor driven operating mechanisms;</t>
    </r>
    <r>
      <rPr>
        <sz val="11"/>
        <color indexed="10"/>
        <rFont val="Calibri"/>
        <family val="2"/>
      </rPr>
      <t xml:space="preserve"> </t>
    </r>
    <r>
      <rPr>
        <sz val="11"/>
        <color theme="1"/>
        <rFont val="Calibri"/>
        <family val="2"/>
      </rPr>
      <t>Gas monitoring devices, barriers, pressure switches, UHF PD Sensors, support structure etc. as required; Local Bay control cubicle.(Stand Alone or Integrated)</t>
    </r>
  </si>
  <si>
    <t>145kV, 3150A, 40kA for 4 second, SF6 gas-insulated metal enclosed Transformer bay module each set comprising of One (1) number 3-phase, 3150A, SF6 insulated circuit breaker complete with operating mechanism; Three (3) numbers 1-phase, 5-core, multi ratio,600-300/1-1-1-1-1A current transformers; Three (3) numbers 3-phase, 3150A, group operated isolators/disconnectors, complete with manual and motor driven operating mechanisms; One (1) number 3-phase, group operated safety grounding switches, complete with manual and motor driven operating mechanisms;Gas monitoring devices, barriers, pressure switches, UHF PD Sensors, support structure etc. as required; Local Bay control cubicle.(Stand Alone or Integrated)</t>
  </si>
  <si>
    <t xml:space="preserve">50 MVA, 132/33 kV, 3-Ph, YNyn0, Z =12.5 %, ONAN/ONAF with copper wound Power Transformer with OLTC(+5% to -15% in steps of 1.25%) , RTCC panel including all cabling, insulating oil for the transformer plus 10% spare oil, supplied with Bushing mounted NCT on HV &amp; LV side &amp; complete with all fittings and accessories to meet the technical specification including cost of all routine test including loading and unloading at site.The Transformer shall be suitable for 4" Aluminium Tubular Conductor termination on HV and  LV side. </t>
  </si>
  <si>
    <t>Clearing and grubbing road land including uprooting wild vegetation, grass, bushes, shrubs, saplings and trees of girth upto 300 mm, removal of stumps of such trees cut earlier and disposal of unserviceable materials and stacking of serviceable material to be used or auctioned, upto a lead of 1000 m including removal and disposal of top organic soil not exceeding 150 mm in thickness as per Technical Specification Clause 201.
(i) By Manual Means.
(b) In area of thorny jungle.</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</si>
  <si>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t>
  </si>
  <si>
    <r>
      <t>Providing and laying in position ready mixed or site batched design mix cement concrete for plain cement concrete work; using coarse aggregate and fine aggregate derived from natural sources, Portland Pozzolana/Ordinary Portland /Portland Slag cement, admixtures in recommended proportions as per IS:</t>
    </r>
    <r>
      <rPr>
        <sz val="12"/>
        <color indexed="8"/>
        <rFont val="Calibri"/>
        <family val="2"/>
      </rPr>
      <t xml:space="preserve">   9103 to accelerate / retard setting of concrete, to improve durability and workability without impairing strength; including pumping of concrete to site of laying, curing, carriage for all leads; including the cost of centering, shuttering and finishing as per direction of the engineer-in-charge; for the following grades of concrete.
Note: Extra cement up to 10% of the minimum specified cement
content in design mix shall be payable separately. In case the
cement content in design mix is more than 110% of the minimum specified cement content, the contractor shall have discretion to either re-design the mix or bear the cost of extra cement.  Concrete of M10 grade with minimum cement
content of 220 kg /cum                                                                   </t>
    </r>
  </si>
  <si>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100 mm nominal dia Pipes</t>
  </si>
  <si>
    <t>Providing and fixing PTMT grating of approved quality and colour. 
Circular type
100 mm nominal dia</t>
  </si>
  <si>
    <r>
      <rPr>
        <b/>
        <sz val="12"/>
        <color indexed="8"/>
        <rFont val="Calibri"/>
        <family val="2"/>
      </rPr>
      <t>Supplying and laying 100 mm thick</t>
    </r>
    <r>
      <rPr>
        <sz val="12"/>
        <color indexed="8"/>
        <rFont val="Calibri"/>
        <family val="2"/>
      </rPr>
      <t xml:space="preserve"> machine crushed 25 mm  stone aggregates in layers. </t>
    </r>
  </si>
  <si>
    <r>
      <t xml:space="preserve">Cost of Haulage </t>
    </r>
    <r>
      <rPr>
        <sz val="12"/>
        <color indexed="8"/>
        <rFont val="Calibri"/>
        <family val="2"/>
      </rPr>
      <t>excluding loading and unloading.                         
Surface road. 25-5=20KM @ Rs.16.00 Cum/KM=20X16=320</t>
    </r>
  </si>
  <si>
    <t>Providing and laying in position ready mixed or site batched design mix cement concrete for 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and finishing as per direction of the engineer-in-charge; for the following grades of concrete.
Note: Extra cement up to 10% of the minimum specified cement
content in design mix shall be payable separately. In case the
cement content in design mix is more than 110% of the minimum specified cement content, the contractor shall have discretion to either re-design the mix or bear the cost of extra cement.  
Concrete of M10 grade with minimum cement
content of 220 kg /cum</t>
  </si>
  <si>
    <t>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cement. 
Concrete of M25 grade with minimum cement
content of 330 kg /cum</t>
  </si>
  <si>
    <t>Steel reinforcement for R.C.C. work including straightening, cutting, bending, placing in position and binding all complete upto plinth level.
Thermo-Mechanically Treated bars of grade Fe-500D or more.</t>
  </si>
  <si>
    <t>Structural steel work riveted, bolted or welded in built up sections, trusses and framed work, including cutting, hoisting, fixing in position and applying a priming coat of approved steel primer all complete.</t>
  </si>
  <si>
    <t>Providing and fixing on wall face unplasticised Rigid PVC rain water pipes conforming to IS : 13592 Type A, including jointing with seal ring conforming to IS : 5382, leaving 10 mm gap for thermal expansion, (i) Single socketed pipes.                        
110 mm diameter.</t>
  </si>
  <si>
    <t>Kg</t>
  </si>
  <si>
    <r>
      <t>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t>
    </r>
    <r>
      <rPr>
        <b/>
        <sz val="12"/>
        <color indexed="8"/>
        <rFont val="Calibri"/>
        <family val="2"/>
      </rPr>
      <t>.</t>
    </r>
  </si>
  <si>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cement. </t>
  </si>
  <si>
    <r>
      <rPr>
        <sz val="12"/>
        <color indexed="8"/>
        <rFont val="Calibri"/>
        <family val="2"/>
      </rPr>
      <t xml:space="preserve">All works upto plinth level   </t>
    </r>
    <r>
      <rPr>
        <b/>
        <sz val="12"/>
        <color indexed="8"/>
        <rFont val="Calibri"/>
        <family val="2"/>
      </rPr>
      <t xml:space="preserve">    
</t>
    </r>
    <r>
      <rPr>
        <sz val="12"/>
        <color indexed="8"/>
        <rFont val="Calibri"/>
        <family val="2"/>
      </rPr>
      <t xml:space="preserve">Concrete of M25 grade with minimum cement
content of 330 kg /cum    </t>
    </r>
    <r>
      <rPr>
        <b/>
        <sz val="12"/>
        <color indexed="8"/>
        <rFont val="Calibri"/>
        <family val="2"/>
      </rPr>
      <t xml:space="preserve">                                                                                                                                                                                                                                                                                           </t>
    </r>
  </si>
  <si>
    <t>All works above plinth level upto floor V level
Concrete of M25 grade with minimum cement
content of 330 kg /cum</t>
  </si>
  <si>
    <t>Coursed rubble masonry (first sort) with hard stone in foundation and plinth with :
Cement mortar 1:6 (1 cement : 6 coarse sand)</t>
  </si>
  <si>
    <t xml:space="preserve">Steel reinforcement for R.C.C. work including straightening, cutting, bending, placing in position and binding all complete upto plinth level.
Thermo-Mechanically Treated bars of grade Fe-500D or more.   </t>
  </si>
  <si>
    <r>
      <rPr>
        <sz val="12"/>
        <color indexed="8"/>
        <rFont val="Calibri"/>
        <family val="2"/>
      </rPr>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cement. </t>
    </r>
    <r>
      <rPr>
        <sz val="12"/>
        <color indexed="56"/>
        <rFont val="Calibri"/>
        <family val="2"/>
      </rPr>
      <t xml:space="preserve">    
</t>
    </r>
    <r>
      <rPr>
        <sz val="12"/>
        <color indexed="8"/>
        <rFont val="Calibri"/>
        <family val="2"/>
      </rPr>
      <t xml:space="preserve">All works upto plinth level       
Concrete of M25 grade with minimum cement
content of 330 kg /cum  </t>
    </r>
    <r>
      <rPr>
        <b/>
        <sz val="12"/>
        <color indexed="8"/>
        <rFont val="Calibri"/>
        <family val="2"/>
      </rPr>
      <t xml:space="preserve">   </t>
    </r>
    <r>
      <rPr>
        <b/>
        <sz val="12"/>
        <color indexed="56"/>
        <rFont val="Calibri"/>
        <family val="2"/>
      </rPr>
      <t xml:space="preserve">                                                                                                                                                       </t>
    </r>
  </si>
  <si>
    <r>
      <rPr>
        <sz val="12"/>
        <color indexed="8"/>
        <rFont val="Calibri"/>
        <family val="2"/>
      </rPr>
      <t xml:space="preserve">Providing and laying in position ready mixed or site batched design mix cement concrete for 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and finishing as per direction of the engineer-in-charge; for the following grades of concrete.
Note: Extra cement up to 10% of the minimum specified cement
content in design mix shall be payable separately. In case the
cement content in design mix is more than 110% of the minimum specified cement content, the contractor shall have discretion to either re-design the mix or bear the cost of extra cement.  </t>
    </r>
    <r>
      <rPr>
        <b/>
        <sz val="12"/>
        <color indexed="8"/>
        <rFont val="Calibri"/>
        <family val="2"/>
      </rPr>
      <t xml:space="preserve">
</t>
    </r>
    <r>
      <rPr>
        <sz val="12"/>
        <color indexed="8"/>
        <rFont val="Calibri"/>
        <family val="2"/>
      </rPr>
      <t>Concrete of M10 grade with minimum cement
content of 220 kg /cum</t>
    </r>
  </si>
  <si>
    <r>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t>
    </r>
    <r>
      <rPr>
        <b/>
        <sz val="12"/>
        <color indexed="8"/>
        <rFont val="Calibri"/>
        <family val="2"/>
      </rPr>
      <t xml:space="preserve">cement.     
</t>
    </r>
    <r>
      <rPr>
        <sz val="12"/>
        <color indexed="8"/>
        <rFont val="Calibri"/>
        <family val="2"/>
      </rPr>
      <t xml:space="preserve">All works upto plinth level       
Concrete of M25 grade with minimum cement
content of 330 kg /cum </t>
    </r>
  </si>
  <si>
    <r>
      <t>Steel reinforcement for R.C.C. work including straightening, cutting, bending, placing in position and binding all complete upto plinth level.</t>
    </r>
    <r>
      <rPr>
        <b/>
        <sz val="12"/>
        <color indexed="8"/>
        <rFont val="Calibri"/>
        <family val="2"/>
      </rPr>
      <t xml:space="preserve">
</t>
    </r>
    <r>
      <rPr>
        <sz val="12"/>
        <color indexed="8"/>
        <rFont val="Calibri"/>
        <family val="2"/>
      </rPr>
      <t xml:space="preserve">Thermo-Mechanically Treated bars of grade Fe-500D or more.   </t>
    </r>
  </si>
  <si>
    <t>Providing and laying in position ready mixed or site batched design mix cement concrete for 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and finishing as per direction of the engineer-in-charge; for the following grades of concrete.
Note: Extra cement up to 10% of the minimum specified cement
content in design mix shall be payable separately. In case the
cement content in design mix is more than 110% of the minimum specified cement content, the contractor shall have discretion to either re-design the mix or bear the cost of extra cement.  Concrete of M10 grade with minimum cement
content of 220 kg /cum</t>
  </si>
  <si>
    <r>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cement.     </t>
    </r>
    <r>
      <rPr>
        <b/>
        <sz val="12"/>
        <color indexed="8"/>
        <rFont val="Calibri"/>
        <family val="2"/>
      </rPr>
      <t xml:space="preserve">
</t>
    </r>
    <r>
      <rPr>
        <sz val="12"/>
        <color indexed="8"/>
        <rFont val="Calibri"/>
        <family val="2"/>
      </rPr>
      <t xml:space="preserve">All works upto plinth level      </t>
    </r>
    <r>
      <rPr>
        <b/>
        <sz val="12"/>
        <color indexed="8"/>
        <rFont val="Calibri"/>
        <family val="2"/>
      </rPr>
      <t xml:space="preserve"> 
</t>
    </r>
    <r>
      <rPr>
        <sz val="12"/>
        <color indexed="8"/>
        <rFont val="Calibri"/>
        <family val="2"/>
      </rPr>
      <t xml:space="preserve">Concrete of M25 grade with minimum cement
content of 330 kg /cum </t>
    </r>
  </si>
  <si>
    <r>
      <t>5.33</t>
    </r>
    <r>
      <rPr>
        <sz val="12"/>
        <color indexed="8"/>
        <rFont val="Calibri"/>
        <family val="2"/>
      </rPr>
      <t xml:space="preserve"> 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including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times of the
specified minimum cement content, the contractor shall have
discretion to either re-design the mix or bear the cost of extra
cement. </t>
    </r>
  </si>
  <si>
    <t>Brick on edge flooring with bricks of class designation 7.5 on a bed of 12 mm cement mortar, including filling the joints with same mortar, with common burnt clay non modular bricks:
1:6 (1cement : 6 coarse sand)</t>
  </si>
  <si>
    <t xml:space="preserve">Steel reinforcement for R.C.C. work including straightening, cutting, bending, placing in position and binding all complete upto plinth level. 
Thermo-Mechanically Treated bars of grade Fe-500D or more.  </t>
  </si>
  <si>
    <t xml:space="preserve">Brick work with common burnt clay F.P.S. (non modular) bricks of class designation 7.5 in superstructure above plinth level up to floor V level in all shapes and sizes in :
Cement mortar 1:4 (1 cement : 4 coarse sand)
</t>
  </si>
  <si>
    <t>15 mm cement plaster on the rough side of single or half brick wall of
mix :
(1 cement: 6 fine sand)</t>
  </si>
  <si>
    <t>Applying one coat of water thinnable cement primer of approved brand
and manufacture on wall surface :
Water thinnable cement</t>
  </si>
  <si>
    <r>
      <t>Finishing walls with water proofing cement paint of required shade :</t>
    </r>
    <r>
      <rPr>
        <b/>
        <sz val="12"/>
        <color indexed="8"/>
        <rFont val="Calibri"/>
        <family val="2"/>
      </rPr>
      <t xml:space="preserve">
</t>
    </r>
    <r>
      <rPr>
        <sz val="12"/>
        <color indexed="8"/>
        <rFont val="Calibri"/>
        <family val="2"/>
      </rPr>
      <t>New work (Two or more coats applied @ 3.84 kg/10 sqm)</t>
    </r>
  </si>
  <si>
    <t xml:space="preserve">Design and Construction of VCB Building                                             ( Ht=6.00 meter ) with all finishes, Sanitary System,Plumbing,Electrification,AIR Conditioning etc as per the drawing ,specification and direction of Engineer In Charge .Rate shall include supply of all material and labour.                                           </t>
  </si>
  <si>
    <r>
      <t>Brick on edge flooring with bricks of class designation 7.5 on a bed of 12 mm cement mortar, including filling the joints with same mortar, with common burnt clay non modular bricks:</t>
    </r>
    <r>
      <rPr>
        <b/>
        <sz val="12"/>
        <color indexed="8"/>
        <rFont val="Calibri"/>
        <family val="2"/>
      </rPr>
      <t xml:space="preserve"> </t>
    </r>
    <r>
      <rPr>
        <sz val="12"/>
        <color indexed="8"/>
        <rFont val="Calibri"/>
        <family val="2"/>
      </rPr>
      <t xml:space="preserve">1:6 (1cement : 6 coarse sand)                           </t>
    </r>
  </si>
  <si>
    <r>
      <t>Providing and laying in position specified grade of reinforced cement concrete, excluding the cost of centering, shuttering, finishing and reinforcement - All work up to plinth level :</t>
    </r>
    <r>
      <rPr>
        <b/>
        <sz val="12"/>
        <color indexed="8"/>
        <rFont val="Calibri"/>
        <family val="2"/>
      </rPr>
      <t xml:space="preserve">
</t>
    </r>
    <r>
      <rPr>
        <sz val="12"/>
        <color indexed="8"/>
        <rFont val="Calibri"/>
        <family val="2"/>
      </rPr>
      <t>1:2:4 (1 cement : 2 coarse sand (zone-III) derived from natural sources : 4 graded stone aggregate 20 mm nominal size derived from natural sources)</t>
    </r>
  </si>
  <si>
    <t>Boundary / Retaining wall</t>
  </si>
  <si>
    <t>Hectare</t>
  </si>
  <si>
    <t>kg</t>
  </si>
  <si>
    <t>Necessary Hardware, Software and License for Modification/ Upgradation of the existing SAS (including transmittal of telemetry data for HV &amp; LV side of both the Transformer) for 132 kV System.</t>
  </si>
  <si>
    <t>Necessary Hardware, Software and License for Modification/ Upgradation of the existing SAS for 33kV System</t>
  </si>
  <si>
    <t>Lightning protection (Lightning spikes, shield wires, down conductors etc.)</t>
  </si>
  <si>
    <t>Three phase, 3150A, 40kA for 4 second, SF6 gas-insulated metal enclosed bus bar of 145kV, each set comprising of Bus bars enclosures running from the existing Bus bar Module to interconnect each of the  Transformer circuit breaker bay modules in Double Bus bar configuration; Gas monitoring devices, barriers, pressure switches, UHF PD Sensors, support structure, foundation bolt etc. as required</t>
  </si>
  <si>
    <t>Integration with Existing SAS (including transmittal of telemetry data for HV &amp; LV side of both the Transformer) for 132 kV System.</t>
  </si>
  <si>
    <t>Integration with Existing SAS for 33kV System</t>
  </si>
  <si>
    <t>Three phase, 3150A, 40kA for 4 second, SF6 gas-insulated metal enclosed bus bar of 145kV, each set comprising of Bus bars enclosures running from the existing Bus bar Module to interconnect each of the  Transformer circuit breaker bay modules in Double Bus bar configuration; Gas monitoring devices, barriers, pressure switches, UHF PD Sensors, support structure, foundation bolt, design &amp; construction of foundation etc. as required</t>
  </si>
  <si>
    <t>Excavating, supplying and filling of local earth (including royalty) by mechanical transport upto a lead of 5km also including ramming and watering of the earth in layers not exceeding 20 cm in trenches, plinth, sides of foundation etc. complete. The Bill of Quantity for site development by Earthfilling shall be measured on fully compacted soil, therefore any shrinkage shall not be considered.</t>
  </si>
  <si>
    <r>
      <t xml:space="preserve">Name of Work: </t>
    </r>
    <r>
      <rPr>
        <b/>
        <sz val="11"/>
        <color indexed="10"/>
        <rFont val="Arial"/>
        <family val="2"/>
      </rPr>
      <t>Supply of 132/33 kV GIS Equipments for Amingaon GIS under NESIDS fund</t>
    </r>
    <r>
      <rPr>
        <b/>
        <sz val="11"/>
        <color indexed="8"/>
        <rFont val="Arial"/>
        <family val="2"/>
      </rPr>
      <t xml:space="preserve">  [ Schedule 1A-Freight &amp; Insurance ]</t>
    </r>
  </si>
  <si>
    <r>
      <t xml:space="preserve">Name of Work: </t>
    </r>
    <r>
      <rPr>
        <b/>
        <sz val="11"/>
        <color indexed="10"/>
        <rFont val="Arial"/>
        <family val="2"/>
      </rPr>
      <t>Supply of 132/33 kV GIS Equipments for Amingaon GIS under NESIDS fund</t>
    </r>
    <r>
      <rPr>
        <b/>
        <sz val="11"/>
        <color indexed="8"/>
        <rFont val="Arial"/>
        <family val="2"/>
      </rPr>
      <t xml:space="preserve">  [ Schedule 1B-Erection, Testing and Commissioning ]</t>
    </r>
  </si>
  <si>
    <t>Erection, Testing &amp; Commissioning of 132kV GIS Equipments( Erection A)</t>
  </si>
  <si>
    <t>145kV, 3150A, 40kA for 4 second, 3-Ph encapsulated, SF6 Gas Insulated Bus Duct (GIB) outside GIS hall including Bus Duct support structure and associated accessories along with jointing elements, foundation bolt, design &amp; construction of foundation etc. as required</t>
  </si>
  <si>
    <t>Erection, Testing &amp; Commissioning of outdoor bay equipments (Erection B)</t>
  </si>
  <si>
    <t xml:space="preserve">Erection of mounting structures as required. </t>
  </si>
  <si>
    <t>Erection, Testing &amp; Commissioning of 33kV Equipments and Panels(Erection C)</t>
  </si>
  <si>
    <t>Construction of foundations for lattice steel columns including supply of all foundation materials and labour etc.</t>
  </si>
  <si>
    <t xml:space="preserve">Erection of mounting structures as required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</si>
</sst>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sz val="11"/>
      <color indexed="10"/>
      <name val="Calibri"/>
      <family val="2"/>
    </font>
    <font>
      <sz val="11"/>
      <name val="Calibri"/>
      <family val="2"/>
    </font>
    <font>
      <sz val="12"/>
      <color indexed="8"/>
      <name val="Calibri"/>
      <family val="2"/>
    </font>
    <font>
      <b/>
      <sz val="12"/>
      <color indexed="8"/>
      <name val="Calibri"/>
      <family val="2"/>
    </font>
    <font>
      <b/>
      <sz val="12"/>
      <color indexed="56"/>
      <name val="Calibri"/>
      <family val="2"/>
    </font>
    <font>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2"/>
      <color indexed="16"/>
      <name val="Arial"/>
      <family val="2"/>
    </font>
    <font>
      <b/>
      <sz val="11"/>
      <name val="Calibri"/>
      <family val="2"/>
    </font>
    <font>
      <sz val="10"/>
      <color indexed="8"/>
      <name val="Arial Narrow"/>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sz val="12"/>
      <color rgb="FF800000"/>
      <name val="Arial"/>
      <family val="2"/>
    </font>
    <font>
      <sz val="11"/>
      <color rgb="FF000000"/>
      <name val="Calibri"/>
      <family val="2"/>
    </font>
    <font>
      <sz val="10"/>
      <color theme="1"/>
      <name val="Arial Narrow"/>
      <family val="2"/>
    </font>
    <font>
      <sz val="10"/>
      <color theme="1"/>
      <name val="Calibri"/>
      <family val="2"/>
    </font>
    <font>
      <sz val="12"/>
      <color theme="1"/>
      <name val="Calibri"/>
      <family val="2"/>
    </font>
    <font>
      <b/>
      <sz val="12"/>
      <color theme="1"/>
      <name val="Calibri"/>
      <family val="2"/>
    </font>
    <font>
      <b/>
      <sz val="12"/>
      <color rgb="FF002060"/>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style="thin">
        <color indexed="8"/>
      </right>
      <top style="thin">
        <color indexed="8"/>
      </top>
      <bottom style="thin">
        <color indexed="8"/>
      </bottom>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6">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7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7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4" fillId="0" borderId="0" xfId="57" applyNumberFormat="1" applyFont="1" applyFill="1">
      <alignment/>
      <protection/>
    </xf>
    <xf numFmtId="178" fontId="75"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6" fillId="33" borderId="11" xfId="64" applyNumberFormat="1" applyFont="1" applyFill="1" applyBorder="1" applyAlignment="1">
      <alignment horizontal="center" vertical="center"/>
    </xf>
    <xf numFmtId="0" fontId="70"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72" fillId="0" borderId="11" xfId="58"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7" fillId="0" borderId="13" xfId="58" applyNumberFormat="1" applyFont="1" applyFill="1" applyBorder="1" applyAlignment="1">
      <alignment horizontal="center" vertical="center" wrapText="1" readingOrder="1"/>
      <protection/>
    </xf>
    <xf numFmtId="0" fontId="3" fillId="0" borderId="12" xfId="58" applyNumberFormat="1" applyFont="1" applyFill="1" applyBorder="1" applyAlignment="1">
      <alignment horizontal="center" vertical="center"/>
      <protection/>
    </xf>
    <xf numFmtId="0" fontId="73" fillId="0" borderId="12" xfId="57" applyNumberFormat="1" applyFont="1" applyFill="1" applyBorder="1" applyAlignment="1" applyProtection="1">
      <alignment horizontal="center" vertical="center"/>
      <protection/>
    </xf>
    <xf numFmtId="0" fontId="78"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70"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67"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center" vertical="center"/>
    </xf>
    <xf numFmtId="0" fontId="67" fillId="0" borderId="13" xfId="0" applyFont="1" applyFill="1" applyBorder="1" applyAlignment="1">
      <alignment vertical="top" wrapText="1"/>
    </xf>
    <xf numFmtId="0" fontId="20" fillId="0" borderId="13" xfId="0" applyFont="1" applyFill="1" applyBorder="1" applyAlignment="1">
      <alignment horizontal="left" vertical="top" wrapText="1"/>
    </xf>
    <xf numFmtId="0" fontId="0" fillId="0" borderId="13" xfId="0" applyFill="1" applyBorder="1" applyAlignment="1">
      <alignment vertical="top" wrapText="1"/>
    </xf>
    <xf numFmtId="0" fontId="67" fillId="0" borderId="13" xfId="0" applyFont="1" applyFill="1" applyBorder="1" applyAlignment="1">
      <alignment vertical="top"/>
    </xf>
    <xf numFmtId="0" fontId="20" fillId="0" borderId="13" xfId="0" applyFont="1" applyFill="1" applyBorder="1" applyAlignment="1">
      <alignment vertical="top"/>
    </xf>
    <xf numFmtId="0" fontId="79" fillId="0" borderId="13" xfId="0" applyFont="1" applyFill="1" applyBorder="1" applyAlignment="1">
      <alignment vertical="top" wrapText="1"/>
    </xf>
    <xf numFmtId="0" fontId="79"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1" fontId="20" fillId="0" borderId="13" xfId="60" applyNumberFormat="1" applyFont="1" applyFill="1" applyBorder="1" applyAlignment="1">
      <alignment horizontal="center" vertical="center"/>
      <protection/>
    </xf>
    <xf numFmtId="0" fontId="20" fillId="0" borderId="13" xfId="57" applyFont="1" applyFill="1" applyBorder="1" applyAlignment="1">
      <alignment horizontal="center" vertical="center"/>
      <protection/>
    </xf>
    <xf numFmtId="0" fontId="0" fillId="0" borderId="13" xfId="0" applyFill="1" applyBorder="1" applyAlignment="1">
      <alignment vertical="top"/>
    </xf>
    <xf numFmtId="0" fontId="49" fillId="0" borderId="13" xfId="57" applyFont="1" applyFill="1" applyBorder="1" applyAlignment="1">
      <alignment horizontal="left" vertical="top" wrapText="1"/>
      <protection/>
    </xf>
    <xf numFmtId="2" fontId="15" fillId="0" borderId="13" xfId="58" applyNumberFormat="1" applyFont="1" applyFill="1" applyBorder="1" applyAlignment="1">
      <alignment horizontal="right" vertical="center"/>
      <protection/>
    </xf>
    <xf numFmtId="2" fontId="2" fillId="0" borderId="13"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right" vertical="center" wrapText="1"/>
      <protection/>
    </xf>
    <xf numFmtId="0" fontId="49" fillId="0" borderId="13" xfId="0" applyFont="1" applyFill="1" applyBorder="1" applyAlignment="1">
      <alignment vertical="top" wrapText="1"/>
    </xf>
    <xf numFmtId="0" fontId="49" fillId="0" borderId="13" xfId="0" applyFont="1" applyFill="1" applyBorder="1" applyAlignment="1">
      <alignment vertical="top"/>
    </xf>
    <xf numFmtId="0" fontId="20" fillId="0" borderId="13" xfId="0" applyFont="1" applyFill="1" applyBorder="1" applyAlignment="1">
      <alignment horizontal="left" vertical="center" wrapText="1"/>
    </xf>
    <xf numFmtId="0" fontId="80" fillId="0" borderId="13" xfId="0" applyFont="1" applyFill="1" applyBorder="1" applyAlignment="1" applyProtection="1">
      <alignment horizontal="center" vertical="center" wrapText="1"/>
      <protection/>
    </xf>
    <xf numFmtId="0" fontId="67" fillId="0" borderId="13" xfId="0" applyFont="1" applyFill="1" applyBorder="1" applyAlignment="1">
      <alignment horizontal="left" vertical="top"/>
    </xf>
    <xf numFmtId="0" fontId="79" fillId="0" borderId="13" xfId="0" applyFont="1" applyFill="1" applyBorder="1" applyAlignment="1">
      <alignment horizontal="left" vertical="top" wrapText="1"/>
    </xf>
    <xf numFmtId="0" fontId="49" fillId="0" borderId="19" xfId="0" applyFont="1" applyFill="1" applyBorder="1" applyAlignment="1">
      <alignment horizontal="left" vertical="top" wrapText="1"/>
    </xf>
    <xf numFmtId="0" fontId="49" fillId="0" borderId="13" xfId="0" applyFont="1" applyFill="1" applyBorder="1" applyAlignment="1">
      <alignment vertical="center" wrapText="1"/>
    </xf>
    <xf numFmtId="0" fontId="49" fillId="0" borderId="13" xfId="0" applyFont="1" applyFill="1" applyBorder="1" applyAlignment="1">
      <alignment vertical="center"/>
    </xf>
    <xf numFmtId="0" fontId="20" fillId="0" borderId="13" xfId="0" applyFont="1" applyFill="1" applyBorder="1" applyAlignment="1">
      <alignment vertical="center"/>
    </xf>
    <xf numFmtId="0" fontId="20" fillId="0" borderId="13" xfId="0" applyFont="1" applyFill="1" applyBorder="1" applyAlignment="1">
      <alignment vertical="center" wrapText="1"/>
    </xf>
    <xf numFmtId="2" fontId="0" fillId="0" borderId="0" xfId="57" applyNumberFormat="1" applyFill="1" applyAlignment="1">
      <alignment horizontal="center" vertical="center"/>
      <protection/>
    </xf>
    <xf numFmtId="2" fontId="81" fillId="0" borderId="13" xfId="0" applyNumberFormat="1" applyFont="1" applyFill="1" applyBorder="1" applyAlignment="1">
      <alignment horizontal="center" vertical="top" wrapText="1"/>
    </xf>
    <xf numFmtId="0" fontId="81" fillId="0" borderId="13" xfId="0" applyFont="1" applyFill="1" applyBorder="1" applyAlignment="1">
      <alignment horizontal="center" vertical="top" wrapText="1"/>
    </xf>
    <xf numFmtId="180" fontId="81" fillId="0" borderId="13" xfId="0" applyNumberFormat="1" applyFont="1" applyFill="1" applyBorder="1" applyAlignment="1">
      <alignment horizontal="center" vertical="top" wrapText="1"/>
    </xf>
    <xf numFmtId="0" fontId="67" fillId="0" borderId="13" xfId="0" applyFont="1" applyFill="1" applyBorder="1" applyAlignment="1">
      <alignment wrapText="1"/>
    </xf>
    <xf numFmtId="2" fontId="15" fillId="0" borderId="13" xfId="58" applyNumberFormat="1" applyFont="1" applyFill="1" applyBorder="1" applyAlignment="1">
      <alignment horizontal="center" vertical="center"/>
      <protection/>
    </xf>
    <xf numFmtId="0" fontId="67" fillId="0" borderId="13" xfId="57" applyFont="1" applyFill="1" applyBorder="1" applyAlignment="1">
      <alignment horizontal="left" vertical="top" wrapText="1"/>
      <protection/>
    </xf>
    <xf numFmtId="0" fontId="67" fillId="0" borderId="13" xfId="57" applyFont="1" applyFill="1" applyBorder="1" applyAlignment="1">
      <alignment horizontal="left" vertical="center" wrapText="1"/>
      <protection/>
    </xf>
    <xf numFmtId="0" fontId="67" fillId="0" borderId="13" xfId="0" applyFont="1" applyFill="1" applyBorder="1" applyAlignment="1">
      <alignment vertical="center"/>
    </xf>
    <xf numFmtId="0" fontId="2" fillId="0" borderId="13" xfId="57" applyNumberFormat="1" applyFont="1" applyFill="1" applyBorder="1" applyAlignment="1">
      <alignment horizontal="right" vertical="center" wrapText="1"/>
      <protection/>
    </xf>
    <xf numFmtId="0" fontId="82" fillId="0" borderId="13" xfId="0" applyFont="1" applyFill="1" applyBorder="1" applyAlignment="1">
      <alignment vertical="top" wrapText="1"/>
    </xf>
    <xf numFmtId="2" fontId="82" fillId="0" borderId="13" xfId="0" applyNumberFormat="1" applyFont="1" applyFill="1" applyBorder="1" applyAlignment="1">
      <alignment horizontal="center" wrapText="1"/>
    </xf>
    <xf numFmtId="0" fontId="82" fillId="0" borderId="13" xfId="0" applyFont="1" applyFill="1" applyBorder="1" applyAlignment="1">
      <alignment horizontal="center" wrapText="1"/>
    </xf>
    <xf numFmtId="0" fontId="83" fillId="0" borderId="13" xfId="0" applyFont="1" applyFill="1" applyBorder="1" applyAlignment="1">
      <alignment vertical="top" wrapText="1"/>
    </xf>
    <xf numFmtId="4" fontId="82" fillId="0" borderId="13" xfId="0" applyNumberFormat="1" applyFont="1" applyFill="1" applyBorder="1" applyAlignment="1">
      <alignment horizontal="center" wrapText="1"/>
    </xf>
    <xf numFmtId="0" fontId="3" fillId="0" borderId="13" xfId="57" applyNumberFormat="1" applyFont="1" applyFill="1" applyBorder="1" applyAlignment="1">
      <alignment vertical="center"/>
      <protection/>
    </xf>
    <xf numFmtId="0" fontId="69" fillId="0" borderId="13" xfId="57" applyNumberFormat="1" applyFont="1" applyFill="1" applyBorder="1" applyAlignment="1" applyProtection="1">
      <alignment vertical="center"/>
      <protection locked="0"/>
    </xf>
    <xf numFmtId="0" fontId="69" fillId="0" borderId="13" xfId="57" applyNumberFormat="1" applyFont="1" applyFill="1" applyBorder="1" applyAlignment="1">
      <alignment vertical="center"/>
      <protection/>
    </xf>
    <xf numFmtId="0" fontId="70" fillId="0" borderId="13" xfId="58" applyNumberFormat="1" applyFont="1" applyFill="1" applyBorder="1" applyAlignment="1" applyProtection="1">
      <alignment horizontal="center" vertical="center"/>
      <protection/>
    </xf>
    <xf numFmtId="0" fontId="70" fillId="0" borderId="13" xfId="59" applyNumberFormat="1" applyFont="1" applyFill="1" applyBorder="1" applyAlignment="1" applyProtection="1">
      <alignment horizontal="center" vertical="center"/>
      <protection/>
    </xf>
    <xf numFmtId="2" fontId="70" fillId="0" borderId="13" xfId="59" applyNumberFormat="1" applyFont="1" applyFill="1" applyBorder="1" applyAlignment="1" applyProtection="1">
      <alignment horizontal="center" vertical="center"/>
      <protection/>
    </xf>
    <xf numFmtId="0" fontId="2" fillId="0" borderId="13" xfId="57" applyNumberFormat="1" applyFont="1" applyFill="1" applyBorder="1" applyAlignment="1">
      <alignment vertical="center"/>
      <protection/>
    </xf>
    <xf numFmtId="2" fontId="3" fillId="0" borderId="13" xfId="57" applyNumberFormat="1" applyFont="1" applyFill="1" applyBorder="1" applyAlignment="1">
      <alignment horizontal="center" vertical="center"/>
      <protection/>
    </xf>
    <xf numFmtId="0" fontId="2" fillId="0" borderId="13" xfId="58" applyNumberFormat="1" applyFont="1" applyFill="1" applyBorder="1" applyAlignment="1" applyProtection="1">
      <alignment horizontal="left" vertical="top" wrapText="1"/>
      <protection/>
    </xf>
    <xf numFmtId="0" fontId="2" fillId="0" borderId="13" xfId="58" applyNumberFormat="1" applyFont="1" applyFill="1" applyBorder="1" applyAlignment="1">
      <alignment horizontal="center" vertical="top" wrapText="1"/>
      <protection/>
    </xf>
    <xf numFmtId="0" fontId="72" fillId="0" borderId="13" xfId="58" applyNumberFormat="1" applyFont="1" applyFill="1" applyBorder="1" applyAlignment="1">
      <alignment horizontal="center" vertical="top" wrapText="1"/>
      <protection/>
    </xf>
    <xf numFmtId="0" fontId="72" fillId="0" borderId="13" xfId="58" applyNumberFormat="1" applyFont="1" applyFill="1" applyBorder="1" applyAlignment="1">
      <alignment vertical="top" wrapText="1"/>
      <protection/>
    </xf>
    <xf numFmtId="2" fontId="2" fillId="0" borderId="13" xfId="58" applyNumberFormat="1" applyFont="1" applyFill="1" applyBorder="1" applyAlignment="1">
      <alignment horizontal="right" vertical="top"/>
      <protection/>
    </xf>
    <xf numFmtId="0" fontId="3" fillId="0" borderId="13" xfId="58" applyNumberFormat="1" applyFont="1" applyFill="1" applyBorder="1" applyAlignment="1">
      <alignment horizontal="center" vertical="center"/>
      <protection/>
    </xf>
    <xf numFmtId="2" fontId="3" fillId="0" borderId="13" xfId="58" applyNumberFormat="1" applyFont="1" applyFill="1" applyBorder="1" applyAlignment="1">
      <alignment horizontal="center" vertical="center"/>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73" fillId="0" borderId="13" xfId="57" applyNumberFormat="1" applyFont="1" applyFill="1" applyBorder="1" applyAlignment="1" applyProtection="1">
      <alignment horizontal="center" vertical="center"/>
      <protection/>
    </xf>
    <xf numFmtId="2" fontId="14" fillId="0" borderId="13" xfId="58" applyNumberFormat="1" applyFont="1" applyFill="1" applyBorder="1" applyAlignment="1" applyProtection="1">
      <alignment horizontal="center" vertical="center" wrapText="1"/>
      <protection locked="0"/>
    </xf>
    <xf numFmtId="0" fontId="78" fillId="33" borderId="13" xfId="58" applyNumberFormat="1" applyFont="1" applyFill="1" applyBorder="1" applyAlignment="1" applyProtection="1">
      <alignment horizontal="center" vertical="center" wrapText="1"/>
      <protection locked="0"/>
    </xf>
    <xf numFmtId="10" fontId="76" fillId="33" borderId="13" xfId="64" applyNumberFormat="1" applyFont="1" applyFill="1" applyBorder="1" applyAlignment="1">
      <alignment horizontal="center" vertical="center"/>
    </xf>
    <xf numFmtId="0" fontId="73" fillId="0" borderId="13" xfId="58" applyNumberFormat="1" applyFont="1" applyFill="1" applyBorder="1" applyAlignment="1">
      <alignment vertical="top"/>
      <protection/>
    </xf>
    <xf numFmtId="0" fontId="3" fillId="0" borderId="13" xfId="57" applyNumberFormat="1" applyFont="1" applyFill="1" applyBorder="1" applyAlignment="1" applyProtection="1">
      <alignment vertical="top"/>
      <protection/>
    </xf>
    <xf numFmtId="0" fontId="13" fillId="0" borderId="13" xfId="58" applyNumberFormat="1" applyFont="1" applyFill="1" applyBorder="1" applyAlignment="1" applyProtection="1">
      <alignment vertical="center" wrapText="1"/>
      <protection locked="0"/>
    </xf>
    <xf numFmtId="0" fontId="13" fillId="0" borderId="13" xfId="64" applyNumberFormat="1" applyFont="1" applyFill="1" applyBorder="1" applyAlignment="1" applyProtection="1">
      <alignment vertical="center" wrapText="1"/>
      <protection locked="0"/>
    </xf>
    <xf numFmtId="0" fontId="14" fillId="0" borderId="13" xfId="58" applyNumberFormat="1" applyFont="1" applyFill="1" applyBorder="1" applyAlignment="1" applyProtection="1">
      <alignment vertical="center" wrapText="1"/>
      <protection/>
    </xf>
    <xf numFmtId="178" fontId="75" fillId="0" borderId="13" xfId="58" applyNumberFormat="1" applyFont="1" applyFill="1" applyBorder="1" applyAlignment="1">
      <alignment horizontal="right" vertical="top"/>
      <protection/>
    </xf>
    <xf numFmtId="178" fontId="6" fillId="0" borderId="13" xfId="58" applyNumberFormat="1" applyFont="1" applyFill="1" applyBorder="1" applyAlignment="1">
      <alignment horizontal="right" vertical="top"/>
      <protection/>
    </xf>
    <xf numFmtId="0" fontId="83" fillId="0" borderId="13" xfId="0" applyFont="1" applyFill="1" applyBorder="1" applyAlignment="1">
      <alignment horizontal="left" vertical="top" wrapText="1"/>
    </xf>
    <xf numFmtId="0" fontId="82" fillId="0" borderId="13" xfId="0" applyFont="1" applyFill="1" applyBorder="1" applyAlignment="1">
      <alignment horizontal="left" vertical="top" wrapText="1"/>
    </xf>
    <xf numFmtId="0" fontId="84" fillId="0" borderId="13" xfId="57" applyFont="1" applyFill="1" applyBorder="1" applyAlignment="1">
      <alignment horizontal="left" vertical="top" wrapText="1"/>
      <protection/>
    </xf>
    <xf numFmtId="0" fontId="83" fillId="0" borderId="0" xfId="57" applyFont="1" applyFill="1" applyAlignment="1">
      <alignment horizontal="left" vertical="top" wrapText="1"/>
      <protection/>
    </xf>
    <xf numFmtId="0" fontId="82" fillId="0" borderId="11" xfId="0" applyFont="1" applyFill="1" applyBorder="1" applyAlignment="1">
      <alignment vertical="top" wrapText="1"/>
    </xf>
    <xf numFmtId="0" fontId="82" fillId="0" borderId="11" xfId="0" applyFont="1" applyFill="1" applyBorder="1" applyAlignment="1">
      <alignment horizontal="left" vertical="top" wrapText="1"/>
    </xf>
    <xf numFmtId="0" fontId="82" fillId="0" borderId="15" xfId="57" applyFont="1" applyFill="1" applyBorder="1" applyAlignment="1">
      <alignment horizontal="left" vertical="top" wrapText="1"/>
      <protection/>
    </xf>
    <xf numFmtId="0" fontId="21" fillId="0" borderId="13" xfId="0" applyFont="1" applyFill="1" applyBorder="1" applyAlignment="1">
      <alignment vertical="top" wrapText="1"/>
    </xf>
    <xf numFmtId="0" fontId="0" fillId="0" borderId="13" xfId="57"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8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1"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center" wrapText="1"/>
      <protection/>
    </xf>
    <xf numFmtId="0" fontId="85" fillId="0" borderId="13" xfId="57" applyNumberFormat="1" applyFont="1" applyFill="1" applyBorder="1" applyAlignment="1">
      <alignment horizontal="right" vertical="top"/>
      <protection/>
    </xf>
    <xf numFmtId="0" fontId="5" fillId="0" borderId="13" xfId="57" applyNumberFormat="1" applyFont="1" applyFill="1" applyBorder="1" applyAlignment="1">
      <alignment horizontal="left" vertical="center" wrapText="1"/>
      <protection/>
    </xf>
    <xf numFmtId="0" fontId="71" fillId="0" borderId="13" xfId="57" applyNumberFormat="1" applyFont="1" applyFill="1" applyBorder="1" applyAlignment="1" applyProtection="1">
      <alignment horizontal="center" wrapText="1"/>
      <protection locked="0"/>
    </xf>
    <xf numFmtId="0" fontId="2" fillId="33" borderId="13"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1914525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2343150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61"/>
  <sheetViews>
    <sheetView showGridLines="0" zoomScale="80" zoomScaleNormal="80" zoomScalePageLayoutView="0" workbookViewId="0" topLeftCell="A100">
      <selection activeCell="BD6" sqref="BD6"/>
    </sheetView>
  </sheetViews>
  <sheetFormatPr defaultColWidth="9.140625" defaultRowHeight="15"/>
  <cols>
    <col min="1" max="1" width="17.7109375" style="35" customWidth="1"/>
    <col min="2" max="2" width="47.421875" style="35" customWidth="1"/>
    <col min="3" max="3" width="16.421875" style="55" hidden="1" customWidth="1"/>
    <col min="4" max="4" width="14.57421875" style="74" customWidth="1"/>
    <col min="5" max="5" width="11.28125" style="5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62" t="str">
        <f>B2&amp;" BoQ"</f>
        <v>Item Rate BoQ</v>
      </c>
      <c r="B1" s="162"/>
      <c r="C1" s="162"/>
      <c r="D1" s="162"/>
      <c r="E1" s="162"/>
      <c r="F1" s="162"/>
      <c r="G1" s="162"/>
      <c r="H1" s="162"/>
      <c r="I1" s="162"/>
      <c r="J1" s="162"/>
      <c r="K1" s="162"/>
      <c r="L1" s="162"/>
      <c r="O1" s="2"/>
      <c r="P1" s="2"/>
      <c r="Q1" s="3"/>
      <c r="IE1" s="3"/>
      <c r="IF1" s="3"/>
      <c r="IG1" s="3"/>
      <c r="IH1" s="3"/>
      <c r="II1" s="3"/>
    </row>
    <row r="2" spans="1:17" s="1" customFormat="1" ht="25.5" customHeight="1" hidden="1">
      <c r="A2" s="4" t="s">
        <v>3</v>
      </c>
      <c r="B2" s="4" t="s">
        <v>4</v>
      </c>
      <c r="C2" s="41" t="s">
        <v>5</v>
      </c>
      <c r="D2" s="68" t="s">
        <v>6</v>
      </c>
      <c r="E2" s="4" t="s">
        <v>7</v>
      </c>
      <c r="J2" s="5"/>
      <c r="K2" s="5"/>
      <c r="L2" s="5"/>
      <c r="O2" s="2"/>
      <c r="P2" s="2"/>
      <c r="Q2" s="3"/>
    </row>
    <row r="3" spans="1:243" s="1" customFormat="1" ht="30" customHeight="1" hidden="1">
      <c r="A3" s="1" t="s">
        <v>8</v>
      </c>
      <c r="C3" s="52" t="s">
        <v>9</v>
      </c>
      <c r="D3" s="69"/>
      <c r="E3" s="52"/>
      <c r="IE3" s="3"/>
      <c r="IF3" s="3"/>
      <c r="IG3" s="3"/>
      <c r="IH3" s="3"/>
      <c r="II3" s="3"/>
    </row>
    <row r="4" spans="1:243" s="6" customFormat="1" ht="30.75" customHeight="1">
      <c r="A4" s="163" t="s">
        <v>53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IE4" s="7"/>
      <c r="IF4" s="7"/>
      <c r="IG4" s="7"/>
      <c r="IH4" s="7"/>
      <c r="II4" s="7"/>
    </row>
    <row r="5" spans="1:243" s="6" customFormat="1" ht="30.75" customHeight="1">
      <c r="A5" s="163" t="s">
        <v>354</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IE5" s="7"/>
      <c r="IF5" s="7"/>
      <c r="IG5" s="7"/>
      <c r="IH5" s="7"/>
      <c r="II5" s="7"/>
    </row>
    <row r="6" spans="1:243" s="6" customFormat="1" ht="30.75" customHeight="1">
      <c r="A6" s="163" t="s">
        <v>50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IE6" s="7"/>
      <c r="IF6" s="7"/>
      <c r="IG6" s="7"/>
      <c r="IH6" s="7"/>
      <c r="II6" s="7"/>
    </row>
    <row r="7" spans="1:243" s="6" customFormat="1" ht="29.25" customHeight="1" hidden="1">
      <c r="A7" s="164" t="s">
        <v>10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IE7" s="7"/>
      <c r="IF7" s="7"/>
      <c r="IG7" s="7"/>
      <c r="IH7" s="7"/>
      <c r="II7" s="7"/>
    </row>
    <row r="8" spans="1:243" s="9" customFormat="1" ht="65.25" customHeight="1">
      <c r="A8" s="8" t="s">
        <v>44</v>
      </c>
      <c r="B8" s="165"/>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7"/>
      <c r="IE8" s="10"/>
      <c r="IF8" s="10"/>
      <c r="IG8" s="10"/>
      <c r="IH8" s="10"/>
      <c r="II8" s="10"/>
    </row>
    <row r="9" spans="1:243" s="11" customFormat="1" ht="61.5" customHeight="1">
      <c r="A9" s="156" t="s">
        <v>11</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8"/>
      <c r="IE9" s="12"/>
      <c r="IF9" s="12"/>
      <c r="IG9" s="12"/>
      <c r="IH9" s="12"/>
      <c r="II9" s="12"/>
    </row>
    <row r="10" spans="1:243" s="11" customFormat="1" ht="26.25" customHeight="1">
      <c r="A10" s="53" t="s">
        <v>12</v>
      </c>
      <c r="B10" s="53" t="s">
        <v>13</v>
      </c>
      <c r="C10" s="53" t="s">
        <v>13</v>
      </c>
      <c r="D10" s="70" t="s">
        <v>12</v>
      </c>
      <c r="E10" s="53" t="s">
        <v>13</v>
      </c>
      <c r="F10" s="53" t="s">
        <v>14</v>
      </c>
      <c r="G10" s="53" t="s">
        <v>14</v>
      </c>
      <c r="H10" s="53" t="s">
        <v>15</v>
      </c>
      <c r="I10" s="53" t="s">
        <v>13</v>
      </c>
      <c r="J10" s="53" t="s">
        <v>12</v>
      </c>
      <c r="K10" s="53" t="s">
        <v>16</v>
      </c>
      <c r="L10" s="53" t="s">
        <v>13</v>
      </c>
      <c r="M10" s="53" t="s">
        <v>12</v>
      </c>
      <c r="N10" s="53" t="s">
        <v>14</v>
      </c>
      <c r="O10" s="53" t="s">
        <v>14</v>
      </c>
      <c r="P10" s="53" t="s">
        <v>14</v>
      </c>
      <c r="Q10" s="53" t="s">
        <v>14</v>
      </c>
      <c r="R10" s="53" t="s">
        <v>15</v>
      </c>
      <c r="S10" s="53" t="s">
        <v>15</v>
      </c>
      <c r="T10" s="53" t="s">
        <v>14</v>
      </c>
      <c r="U10" s="53" t="s">
        <v>14</v>
      </c>
      <c r="V10" s="53" t="s">
        <v>14</v>
      </c>
      <c r="W10" s="53" t="s">
        <v>14</v>
      </c>
      <c r="X10" s="53" t="s">
        <v>15</v>
      </c>
      <c r="Y10" s="53" t="s">
        <v>15</v>
      </c>
      <c r="Z10" s="53" t="s">
        <v>14</v>
      </c>
      <c r="AA10" s="53" t="s">
        <v>14</v>
      </c>
      <c r="AB10" s="53" t="s">
        <v>14</v>
      </c>
      <c r="AC10" s="53" t="s">
        <v>14</v>
      </c>
      <c r="AD10" s="53" t="s">
        <v>15</v>
      </c>
      <c r="AE10" s="53" t="s">
        <v>15</v>
      </c>
      <c r="AF10" s="53" t="s">
        <v>14</v>
      </c>
      <c r="AG10" s="53" t="s">
        <v>14</v>
      </c>
      <c r="AH10" s="53" t="s">
        <v>14</v>
      </c>
      <c r="AI10" s="53" t="s">
        <v>14</v>
      </c>
      <c r="AJ10" s="53" t="s">
        <v>15</v>
      </c>
      <c r="AK10" s="53" t="s">
        <v>15</v>
      </c>
      <c r="AL10" s="53" t="s">
        <v>14</v>
      </c>
      <c r="AM10" s="53" t="s">
        <v>14</v>
      </c>
      <c r="AN10" s="53" t="s">
        <v>14</v>
      </c>
      <c r="AO10" s="53" t="s">
        <v>14</v>
      </c>
      <c r="AP10" s="53" t="s">
        <v>15</v>
      </c>
      <c r="AQ10" s="53" t="s">
        <v>15</v>
      </c>
      <c r="AR10" s="53" t="s">
        <v>14</v>
      </c>
      <c r="AS10" s="53" t="s">
        <v>14</v>
      </c>
      <c r="AT10" s="53" t="s">
        <v>12</v>
      </c>
      <c r="AU10" s="53" t="s">
        <v>12</v>
      </c>
      <c r="AV10" s="53" t="s">
        <v>15</v>
      </c>
      <c r="AW10" s="53" t="s">
        <v>15</v>
      </c>
      <c r="AX10" s="53" t="s">
        <v>12</v>
      </c>
      <c r="AY10" s="53" t="s">
        <v>12</v>
      </c>
      <c r="AZ10" s="53" t="s">
        <v>17</v>
      </c>
      <c r="BA10" s="53" t="s">
        <v>12</v>
      </c>
      <c r="BB10" s="53" t="s">
        <v>12</v>
      </c>
      <c r="BC10" s="53" t="s">
        <v>13</v>
      </c>
      <c r="IE10" s="12"/>
      <c r="IF10" s="12"/>
      <c r="IG10" s="12"/>
      <c r="IH10" s="12"/>
      <c r="II10" s="12"/>
    </row>
    <row r="11" spans="1:243" s="14" customFormat="1" ht="94.5" customHeight="1">
      <c r="A11" s="13" t="s">
        <v>0</v>
      </c>
      <c r="B11" s="13" t="s">
        <v>18</v>
      </c>
      <c r="C11" s="53" t="s">
        <v>1</v>
      </c>
      <c r="D11" s="70" t="s">
        <v>19</v>
      </c>
      <c r="E11" s="53"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4">
        <v>3</v>
      </c>
      <c r="D12" s="71">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1" customHeight="1">
      <c r="A13" s="54">
        <v>1</v>
      </c>
      <c r="B13" s="75" t="s">
        <v>321</v>
      </c>
      <c r="C13" s="54"/>
      <c r="D13" s="71"/>
      <c r="E13" s="54"/>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3"/>
      <c r="BB13" s="63"/>
      <c r="BC13" s="18"/>
      <c r="IE13" s="15"/>
      <c r="IF13" s="15"/>
      <c r="IG13" s="15"/>
      <c r="IH13" s="15"/>
      <c r="II13" s="15"/>
    </row>
    <row r="14" spans="1:243" s="24" customFormat="1" ht="261.75" customHeight="1">
      <c r="A14" s="90">
        <v>1.1</v>
      </c>
      <c r="B14" s="76" t="s">
        <v>368</v>
      </c>
      <c r="C14" s="56" t="s">
        <v>46</v>
      </c>
      <c r="D14" s="96">
        <v>2</v>
      </c>
      <c r="E14" s="77" t="s">
        <v>59</v>
      </c>
      <c r="F14" s="47"/>
      <c r="G14" s="26"/>
      <c r="H14" s="20"/>
      <c r="I14" s="19" t="s">
        <v>35</v>
      </c>
      <c r="J14" s="21">
        <f aca="true" t="shared" si="0" ref="J14:J116">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150.75" customHeight="1">
      <c r="A15" s="90">
        <v>1.2</v>
      </c>
      <c r="B15" s="76" t="s">
        <v>413</v>
      </c>
      <c r="C15" s="56" t="s">
        <v>47</v>
      </c>
      <c r="D15" s="96">
        <v>2</v>
      </c>
      <c r="E15" s="77" t="s">
        <v>59</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69" customHeight="1">
      <c r="A16" s="90">
        <v>1.3</v>
      </c>
      <c r="B16" s="76" t="s">
        <v>361</v>
      </c>
      <c r="C16" s="56" t="s">
        <v>48</v>
      </c>
      <c r="D16" s="96">
        <v>2</v>
      </c>
      <c r="E16" s="77" t="s">
        <v>59</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63.75" customHeight="1">
      <c r="A17" s="90">
        <v>1.4</v>
      </c>
      <c r="B17" s="76" t="s">
        <v>362</v>
      </c>
      <c r="C17" s="56" t="s">
        <v>155</v>
      </c>
      <c r="D17" s="96">
        <v>75</v>
      </c>
      <c r="E17" s="77" t="s">
        <v>323</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48.75" customHeight="1">
      <c r="A18" s="90">
        <v>1.5</v>
      </c>
      <c r="B18" s="76" t="s">
        <v>54</v>
      </c>
      <c r="C18" s="56" t="s">
        <v>156</v>
      </c>
      <c r="D18" s="96">
        <v>2</v>
      </c>
      <c r="E18" s="51" t="s">
        <v>34</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21" customHeight="1">
      <c r="A19" s="91">
        <v>2</v>
      </c>
      <c r="B19" s="78" t="s">
        <v>322</v>
      </c>
      <c r="C19" s="56" t="s">
        <v>158</v>
      </c>
      <c r="D19" s="71"/>
      <c r="E19" s="54"/>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3"/>
      <c r="BB19" s="63"/>
      <c r="BC19" s="18"/>
      <c r="IE19" s="15"/>
      <c r="IF19" s="15"/>
      <c r="IG19" s="15"/>
      <c r="IH19" s="15"/>
      <c r="II19" s="15"/>
    </row>
    <row r="20" spans="1:243" s="14" customFormat="1" ht="21" customHeight="1">
      <c r="A20" s="92">
        <v>2.01</v>
      </c>
      <c r="B20" s="78" t="s">
        <v>55</v>
      </c>
      <c r="C20" s="56" t="s">
        <v>159</v>
      </c>
      <c r="D20" s="71"/>
      <c r="E20" s="54"/>
      <c r="F20" s="18"/>
      <c r="G20" s="18"/>
      <c r="H20" s="18"/>
      <c r="I20" s="18"/>
      <c r="J20" s="18"/>
      <c r="K20" s="18"/>
      <c r="L20" s="18"/>
      <c r="M20" s="18"/>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3"/>
      <c r="BB20" s="63"/>
      <c r="BC20" s="18"/>
      <c r="IE20" s="15"/>
      <c r="IF20" s="15"/>
      <c r="IG20" s="15"/>
      <c r="IH20" s="15"/>
      <c r="II20" s="15"/>
    </row>
    <row r="21" spans="1:243" s="24" customFormat="1" ht="195" customHeight="1">
      <c r="A21" s="90">
        <v>2.02</v>
      </c>
      <c r="B21" s="79" t="s">
        <v>371</v>
      </c>
      <c r="C21" s="56" t="s">
        <v>160</v>
      </c>
      <c r="D21" s="77">
        <v>2</v>
      </c>
      <c r="E21" s="77" t="s">
        <v>108</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24" customFormat="1" ht="48.75" customHeight="1">
      <c r="A22" s="92">
        <v>2.03</v>
      </c>
      <c r="B22" s="80" t="s">
        <v>56</v>
      </c>
      <c r="C22" s="56" t="s">
        <v>161</v>
      </c>
      <c r="D22" s="77">
        <v>2</v>
      </c>
      <c r="E22" s="77" t="s">
        <v>108</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total_amount_ba($B$2,$D$2,D22,F22,J22,K22,M22)</f>
        <v>0</v>
      </c>
      <c r="BB22" s="45">
        <f>BA22+SUM(N22:AZ22)</f>
        <v>0</v>
      </c>
      <c r="BC22" s="23" t="str">
        <f>SpellNumber(L22,BB22)</f>
        <v>INR Zero Only</v>
      </c>
      <c r="IE22" s="25">
        <v>1.01</v>
      </c>
      <c r="IF22" s="25" t="s">
        <v>36</v>
      </c>
      <c r="IG22" s="25" t="s">
        <v>33</v>
      </c>
      <c r="IH22" s="25">
        <v>123.223</v>
      </c>
      <c r="II22" s="25" t="s">
        <v>34</v>
      </c>
    </row>
    <row r="23" spans="1:243" s="24" customFormat="1" ht="48.75" customHeight="1">
      <c r="A23" s="90">
        <v>2.04</v>
      </c>
      <c r="B23" s="80" t="s">
        <v>57</v>
      </c>
      <c r="C23" s="56" t="s">
        <v>162</v>
      </c>
      <c r="D23" s="77">
        <v>2</v>
      </c>
      <c r="E23" s="77" t="s">
        <v>59</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14" customFormat="1" ht="21" customHeight="1">
      <c r="A24" s="92">
        <v>2.05</v>
      </c>
      <c r="B24" s="78" t="s">
        <v>58</v>
      </c>
      <c r="C24" s="56" t="s">
        <v>163</v>
      </c>
      <c r="D24" s="71"/>
      <c r="E24" s="54"/>
      <c r="F24" s="18"/>
      <c r="G24" s="18"/>
      <c r="H24" s="18"/>
      <c r="I24" s="18"/>
      <c r="J24" s="18"/>
      <c r="K24" s="18"/>
      <c r="L24" s="18"/>
      <c r="M24" s="18"/>
      <c r="N24" s="18"/>
      <c r="O24" s="18"/>
      <c r="P24" s="18"/>
      <c r="Q24" s="18"/>
      <c r="R24" s="18"/>
      <c r="S24" s="13"/>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63"/>
      <c r="BB24" s="63"/>
      <c r="BC24" s="18"/>
      <c r="IE24" s="15"/>
      <c r="IF24" s="15"/>
      <c r="IG24" s="15"/>
      <c r="IH24" s="15"/>
      <c r="II24" s="15"/>
    </row>
    <row r="25" spans="1:243" s="24" customFormat="1" ht="75" customHeight="1">
      <c r="A25" s="90">
        <v>2.06</v>
      </c>
      <c r="B25" s="79" t="s">
        <v>60</v>
      </c>
      <c r="C25" s="56" t="s">
        <v>164</v>
      </c>
      <c r="D25" s="77">
        <v>6</v>
      </c>
      <c r="E25" s="77" t="s">
        <v>108</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36</v>
      </c>
      <c r="IG25" s="25" t="s">
        <v>33</v>
      </c>
      <c r="IH25" s="25">
        <v>123.223</v>
      </c>
      <c r="II25" s="25" t="s">
        <v>34</v>
      </c>
    </row>
    <row r="26" spans="1:243" s="24" customFormat="1" ht="89.25" customHeight="1">
      <c r="A26" s="92">
        <v>2.07</v>
      </c>
      <c r="B26" s="79" t="s">
        <v>61</v>
      </c>
      <c r="C26" s="56" t="s">
        <v>165</v>
      </c>
      <c r="D26" s="77">
        <v>6</v>
      </c>
      <c r="E26" s="77" t="s">
        <v>108</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36</v>
      </c>
      <c r="IG26" s="25" t="s">
        <v>33</v>
      </c>
      <c r="IH26" s="25">
        <v>123.223</v>
      </c>
      <c r="II26" s="25" t="s">
        <v>34</v>
      </c>
    </row>
    <row r="27" spans="1:243" s="14" customFormat="1" ht="21" customHeight="1">
      <c r="A27" s="90">
        <v>2.08</v>
      </c>
      <c r="B27" s="78" t="s">
        <v>154</v>
      </c>
      <c r="C27" s="56" t="s">
        <v>166</v>
      </c>
      <c r="D27" s="71"/>
      <c r="E27" s="54"/>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3"/>
      <c r="BB27" s="63"/>
      <c r="BC27" s="18"/>
      <c r="IE27" s="15"/>
      <c r="IF27" s="15"/>
      <c r="IG27" s="15"/>
      <c r="IH27" s="15"/>
      <c r="II27" s="15"/>
    </row>
    <row r="28" spans="1:243" s="24" customFormat="1" ht="42" customHeight="1">
      <c r="A28" s="92">
        <v>2.09</v>
      </c>
      <c r="B28" s="80" t="s">
        <v>62</v>
      </c>
      <c r="C28" s="56" t="s">
        <v>167</v>
      </c>
      <c r="D28" s="77">
        <v>200</v>
      </c>
      <c r="E28" s="77" t="s">
        <v>63</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36</v>
      </c>
      <c r="IG28" s="25" t="s">
        <v>33</v>
      </c>
      <c r="IH28" s="25">
        <v>123.223</v>
      </c>
      <c r="II28" s="25" t="s">
        <v>34</v>
      </c>
    </row>
    <row r="29" spans="1:243" s="24" customFormat="1" ht="39.75" customHeight="1">
      <c r="A29" s="90">
        <v>2.1</v>
      </c>
      <c r="B29" s="80" t="s">
        <v>157</v>
      </c>
      <c r="C29" s="56" t="s">
        <v>168</v>
      </c>
      <c r="D29" s="77">
        <v>4</v>
      </c>
      <c r="E29" s="77" t="s">
        <v>109</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36</v>
      </c>
      <c r="IG29" s="25" t="s">
        <v>33</v>
      </c>
      <c r="IH29" s="25">
        <v>123.223</v>
      </c>
      <c r="II29" s="25" t="s">
        <v>34</v>
      </c>
    </row>
    <row r="30" spans="1:243" s="24" customFormat="1" ht="37.5" customHeight="1">
      <c r="A30" s="92">
        <v>2.11</v>
      </c>
      <c r="B30" s="80" t="s">
        <v>64</v>
      </c>
      <c r="C30" s="56" t="s">
        <v>169</v>
      </c>
      <c r="D30" s="77">
        <v>2</v>
      </c>
      <c r="E30" s="77" t="s">
        <v>34</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21" customHeight="1">
      <c r="A31" s="90">
        <v>2.12</v>
      </c>
      <c r="B31" s="81" t="s">
        <v>65</v>
      </c>
      <c r="C31" s="56" t="s">
        <v>170</v>
      </c>
      <c r="D31" s="71"/>
      <c r="E31" s="54"/>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3"/>
      <c r="BB31" s="63"/>
      <c r="BC31" s="18"/>
      <c r="IE31" s="15"/>
      <c r="IF31" s="15"/>
      <c r="IG31" s="15"/>
      <c r="IH31" s="15"/>
      <c r="II31" s="15"/>
    </row>
    <row r="32" spans="1:243" s="24" customFormat="1" ht="35.25" customHeight="1">
      <c r="A32" s="92">
        <v>2.13</v>
      </c>
      <c r="B32" s="82" t="s">
        <v>66</v>
      </c>
      <c r="C32" s="56" t="s">
        <v>171</v>
      </c>
      <c r="D32" s="77">
        <v>400</v>
      </c>
      <c r="E32" s="77" t="s">
        <v>63</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aca="true" t="shared" si="1" ref="BA32:BA37">total_amount_ba($B$2,$D$2,D32,F32,J32,K32,M32)</f>
        <v>0</v>
      </c>
      <c r="BB32" s="45">
        <f aca="true" t="shared" si="2" ref="BB32:BB37">BA32+SUM(N32:AZ32)</f>
        <v>0</v>
      </c>
      <c r="BC32" s="23" t="str">
        <f aca="true" t="shared" si="3" ref="BC32:BC37">SpellNumber(L32,BB32)</f>
        <v>INR Zero Only</v>
      </c>
      <c r="IE32" s="25">
        <v>1.01</v>
      </c>
      <c r="IF32" s="25" t="s">
        <v>36</v>
      </c>
      <c r="IG32" s="25" t="s">
        <v>33</v>
      </c>
      <c r="IH32" s="25">
        <v>123.223</v>
      </c>
      <c r="II32" s="25" t="s">
        <v>34</v>
      </c>
    </row>
    <row r="33" spans="1:243" s="24" customFormat="1" ht="35.25" customHeight="1">
      <c r="A33" s="90">
        <v>2.14</v>
      </c>
      <c r="B33" s="82" t="s">
        <v>67</v>
      </c>
      <c r="C33" s="56" t="s">
        <v>172</v>
      </c>
      <c r="D33" s="77">
        <v>400</v>
      </c>
      <c r="E33" s="77" t="s">
        <v>63</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1"/>
        <v>0</v>
      </c>
      <c r="BB33" s="45">
        <f t="shared" si="2"/>
        <v>0</v>
      </c>
      <c r="BC33" s="23" t="str">
        <f t="shared" si="3"/>
        <v>INR Zero Only</v>
      </c>
      <c r="IE33" s="25">
        <v>1.01</v>
      </c>
      <c r="IF33" s="25" t="s">
        <v>36</v>
      </c>
      <c r="IG33" s="25" t="s">
        <v>33</v>
      </c>
      <c r="IH33" s="25">
        <v>123.223</v>
      </c>
      <c r="II33" s="25" t="s">
        <v>34</v>
      </c>
    </row>
    <row r="34" spans="1:243" s="24" customFormat="1" ht="33" customHeight="1">
      <c r="A34" s="92">
        <v>2.15</v>
      </c>
      <c r="B34" s="82" t="s">
        <v>68</v>
      </c>
      <c r="C34" s="56" t="s">
        <v>173</v>
      </c>
      <c r="D34" s="77">
        <v>400</v>
      </c>
      <c r="E34" s="77" t="s">
        <v>63</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23" t="str">
        <f t="shared" si="3"/>
        <v>INR Zero Only</v>
      </c>
      <c r="IE34" s="25">
        <v>1.01</v>
      </c>
      <c r="IF34" s="25" t="s">
        <v>36</v>
      </c>
      <c r="IG34" s="25" t="s">
        <v>33</v>
      </c>
      <c r="IH34" s="25">
        <v>123.223</v>
      </c>
      <c r="II34" s="25" t="s">
        <v>34</v>
      </c>
    </row>
    <row r="35" spans="1:243" s="24" customFormat="1" ht="29.25" customHeight="1">
      <c r="A35" s="90">
        <v>2.16</v>
      </c>
      <c r="B35" s="82" t="s">
        <v>69</v>
      </c>
      <c r="C35" s="56" t="s">
        <v>174</v>
      </c>
      <c r="D35" s="77">
        <v>400</v>
      </c>
      <c r="E35" s="77" t="s">
        <v>63</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23" t="str">
        <f t="shared" si="3"/>
        <v>INR Zero Only</v>
      </c>
      <c r="IE35" s="25">
        <v>1.01</v>
      </c>
      <c r="IF35" s="25" t="s">
        <v>36</v>
      </c>
      <c r="IG35" s="25" t="s">
        <v>33</v>
      </c>
      <c r="IH35" s="25">
        <v>123.223</v>
      </c>
      <c r="II35" s="25" t="s">
        <v>34</v>
      </c>
    </row>
    <row r="36" spans="1:243" s="24" customFormat="1" ht="30.75" customHeight="1">
      <c r="A36" s="92">
        <v>2.17</v>
      </c>
      <c r="B36" s="82" t="s">
        <v>70</v>
      </c>
      <c r="C36" s="56" t="s">
        <v>175</v>
      </c>
      <c r="D36" s="77">
        <v>400</v>
      </c>
      <c r="E36" s="77" t="s">
        <v>63</v>
      </c>
      <c r="F36" s="47"/>
      <c r="G36" s="26"/>
      <c r="H36" s="20"/>
      <c r="I36" s="19" t="s">
        <v>35</v>
      </c>
      <c r="J36" s="21">
        <f>IF(I36="Less(-)",-1,1)</f>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0</v>
      </c>
      <c r="BB36" s="45">
        <f t="shared" si="2"/>
        <v>0</v>
      </c>
      <c r="BC36" s="23" t="str">
        <f t="shared" si="3"/>
        <v>INR Zero Only</v>
      </c>
      <c r="IE36" s="25">
        <v>1.01</v>
      </c>
      <c r="IF36" s="25" t="s">
        <v>36</v>
      </c>
      <c r="IG36" s="25" t="s">
        <v>33</v>
      </c>
      <c r="IH36" s="25">
        <v>123.223</v>
      </c>
      <c r="II36" s="25" t="s">
        <v>34</v>
      </c>
    </row>
    <row r="37" spans="1:243" s="24" customFormat="1" ht="30.75" customHeight="1">
      <c r="A37" s="90">
        <v>2.18</v>
      </c>
      <c r="B37" s="88" t="s">
        <v>357</v>
      </c>
      <c r="C37" s="56" t="s">
        <v>176</v>
      </c>
      <c r="D37" s="77">
        <v>1</v>
      </c>
      <c r="E37" s="77" t="s">
        <v>71</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1"/>
        <v>0</v>
      </c>
      <c r="BB37" s="45">
        <f t="shared" si="2"/>
        <v>0</v>
      </c>
      <c r="BC37" s="23" t="str">
        <f t="shared" si="3"/>
        <v>INR Zero Only</v>
      </c>
      <c r="IE37" s="25">
        <v>1.01</v>
      </c>
      <c r="IF37" s="25" t="s">
        <v>36</v>
      </c>
      <c r="IG37" s="25" t="s">
        <v>33</v>
      </c>
      <c r="IH37" s="25">
        <v>123.223</v>
      </c>
      <c r="II37" s="25" t="s">
        <v>34</v>
      </c>
    </row>
    <row r="38" spans="1:243" s="14" customFormat="1" ht="21" customHeight="1">
      <c r="A38" s="92">
        <v>2.19</v>
      </c>
      <c r="B38" s="81" t="s">
        <v>73</v>
      </c>
      <c r="C38" s="56" t="s">
        <v>177</v>
      </c>
      <c r="D38" s="71"/>
      <c r="E38" s="54"/>
      <c r="F38" s="18"/>
      <c r="G38" s="18"/>
      <c r="H38" s="18"/>
      <c r="I38" s="18"/>
      <c r="J38" s="18"/>
      <c r="K38" s="18"/>
      <c r="L38" s="18"/>
      <c r="M38" s="18"/>
      <c r="N38" s="18"/>
      <c r="O38" s="18"/>
      <c r="P38" s="18"/>
      <c r="Q38" s="18"/>
      <c r="R38" s="18"/>
      <c r="S38" s="13"/>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3"/>
      <c r="BB38" s="63"/>
      <c r="BC38" s="18"/>
      <c r="IE38" s="15"/>
      <c r="IF38" s="15"/>
      <c r="IG38" s="15"/>
      <c r="IH38" s="15"/>
      <c r="II38" s="15"/>
    </row>
    <row r="39" spans="1:243" s="24" customFormat="1" ht="31.5" customHeight="1">
      <c r="A39" s="90">
        <v>2.2</v>
      </c>
      <c r="B39" s="82" t="s">
        <v>74</v>
      </c>
      <c r="C39" s="56" t="s">
        <v>178</v>
      </c>
      <c r="D39" s="77">
        <v>250</v>
      </c>
      <c r="E39" s="77" t="s">
        <v>63</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24" customFormat="1" ht="30" customHeight="1">
      <c r="A40" s="92">
        <v>2.21</v>
      </c>
      <c r="B40" s="82" t="s">
        <v>75</v>
      </c>
      <c r="C40" s="56" t="s">
        <v>179</v>
      </c>
      <c r="D40" s="77">
        <v>250</v>
      </c>
      <c r="E40" s="77" t="s">
        <v>63</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total_amount_ba($B$2,$D$2,D40,F40,J40,K40,M40)</f>
        <v>0</v>
      </c>
      <c r="BB40" s="45">
        <f>BA40+SUM(N40:AZ40)</f>
        <v>0</v>
      </c>
      <c r="BC40" s="23" t="str">
        <f>SpellNumber(L40,BB40)</f>
        <v>INR Zero Only</v>
      </c>
      <c r="IE40" s="25">
        <v>1.01</v>
      </c>
      <c r="IF40" s="25" t="s">
        <v>36</v>
      </c>
      <c r="IG40" s="25" t="s">
        <v>33</v>
      </c>
      <c r="IH40" s="25">
        <v>123.223</v>
      </c>
      <c r="II40" s="25" t="s">
        <v>34</v>
      </c>
    </row>
    <row r="41" spans="1:243" s="24" customFormat="1" ht="26.25" customHeight="1">
      <c r="A41" s="90">
        <v>2.22</v>
      </c>
      <c r="B41" s="82" t="s">
        <v>76</v>
      </c>
      <c r="C41" s="56" t="s">
        <v>180</v>
      </c>
      <c r="D41" s="77">
        <v>250</v>
      </c>
      <c r="E41" s="77" t="s">
        <v>63</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36</v>
      </c>
      <c r="IG41" s="25" t="s">
        <v>33</v>
      </c>
      <c r="IH41" s="25">
        <v>123.223</v>
      </c>
      <c r="II41" s="25" t="s">
        <v>34</v>
      </c>
    </row>
    <row r="42" spans="1:243" s="24" customFormat="1" ht="29.25" customHeight="1">
      <c r="A42" s="92">
        <v>2.23</v>
      </c>
      <c r="B42" s="82" t="s">
        <v>77</v>
      </c>
      <c r="C42" s="56" t="s">
        <v>181</v>
      </c>
      <c r="D42" s="77">
        <v>250</v>
      </c>
      <c r="E42" s="77" t="s">
        <v>63</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14" customFormat="1" ht="21" customHeight="1">
      <c r="A43" s="90">
        <v>2.24</v>
      </c>
      <c r="B43" s="81" t="s">
        <v>72</v>
      </c>
      <c r="C43" s="56" t="s">
        <v>182</v>
      </c>
      <c r="D43" s="71"/>
      <c r="E43" s="54"/>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3"/>
      <c r="BB43" s="63"/>
      <c r="BC43" s="18"/>
      <c r="IE43" s="15"/>
      <c r="IF43" s="15"/>
      <c r="IG43" s="15"/>
      <c r="IH43" s="15"/>
      <c r="II43" s="15"/>
    </row>
    <row r="44" spans="1:243" s="24" customFormat="1" ht="30" customHeight="1">
      <c r="A44" s="92">
        <v>2.25</v>
      </c>
      <c r="B44" s="83" t="s">
        <v>78</v>
      </c>
      <c r="C44" s="56" t="s">
        <v>183</v>
      </c>
      <c r="D44" s="84">
        <v>600</v>
      </c>
      <c r="E44" s="85" t="s">
        <v>89</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aca="true" t="shared" si="4" ref="BA44:BA54">total_amount_ba($B$2,$D$2,D44,F44,J44,K44,M44)</f>
        <v>0</v>
      </c>
      <c r="BB44" s="45">
        <f aca="true" t="shared" si="5" ref="BB44:BB54">BA44+SUM(N44:AZ44)</f>
        <v>0</v>
      </c>
      <c r="BC44" s="23" t="str">
        <f aca="true" t="shared" si="6" ref="BC44:BC54">SpellNumber(L44,BB44)</f>
        <v>INR Zero Only</v>
      </c>
      <c r="IE44" s="25">
        <v>1.01</v>
      </c>
      <c r="IF44" s="25" t="s">
        <v>36</v>
      </c>
      <c r="IG44" s="25" t="s">
        <v>33</v>
      </c>
      <c r="IH44" s="25">
        <v>123.223</v>
      </c>
      <c r="II44" s="25" t="s">
        <v>34</v>
      </c>
    </row>
    <row r="45" spans="1:243" s="24" customFormat="1" ht="54.75" customHeight="1">
      <c r="A45" s="90">
        <v>2.26</v>
      </c>
      <c r="B45" s="83" t="s">
        <v>79</v>
      </c>
      <c r="C45" s="56" t="s">
        <v>184</v>
      </c>
      <c r="D45" s="84">
        <v>600</v>
      </c>
      <c r="E45" s="85" t="s">
        <v>89</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4"/>
        <v>0</v>
      </c>
      <c r="BB45" s="45">
        <f t="shared" si="5"/>
        <v>0</v>
      </c>
      <c r="BC45" s="23" t="str">
        <f t="shared" si="6"/>
        <v>INR Zero Only</v>
      </c>
      <c r="IE45" s="25">
        <v>1.01</v>
      </c>
      <c r="IF45" s="25" t="s">
        <v>36</v>
      </c>
      <c r="IG45" s="25" t="s">
        <v>33</v>
      </c>
      <c r="IH45" s="25">
        <v>123.223</v>
      </c>
      <c r="II45" s="25" t="s">
        <v>34</v>
      </c>
    </row>
    <row r="46" spans="1:243" s="24" customFormat="1" ht="51" customHeight="1">
      <c r="A46" s="92">
        <v>2.27</v>
      </c>
      <c r="B46" s="83" t="s">
        <v>80</v>
      </c>
      <c r="C46" s="56" t="s">
        <v>185</v>
      </c>
      <c r="D46" s="84">
        <v>300</v>
      </c>
      <c r="E46" s="85" t="s">
        <v>89</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4"/>
        <v>0</v>
      </c>
      <c r="BB46" s="45">
        <f t="shared" si="5"/>
        <v>0</v>
      </c>
      <c r="BC46" s="23" t="str">
        <f t="shared" si="6"/>
        <v>INR Zero Only</v>
      </c>
      <c r="IE46" s="25">
        <v>1.01</v>
      </c>
      <c r="IF46" s="25" t="s">
        <v>36</v>
      </c>
      <c r="IG46" s="25" t="s">
        <v>33</v>
      </c>
      <c r="IH46" s="25">
        <v>123.223</v>
      </c>
      <c r="II46" s="25" t="s">
        <v>34</v>
      </c>
    </row>
    <row r="47" spans="1:243" s="24" customFormat="1" ht="84.75" customHeight="1">
      <c r="A47" s="90">
        <v>2.27999999999999</v>
      </c>
      <c r="B47" s="83" t="s">
        <v>81</v>
      </c>
      <c r="C47" s="56" t="s">
        <v>186</v>
      </c>
      <c r="D47" s="84">
        <v>150</v>
      </c>
      <c r="E47" s="85" t="s">
        <v>89</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4"/>
        <v>0</v>
      </c>
      <c r="BB47" s="45">
        <f t="shared" si="5"/>
        <v>0</v>
      </c>
      <c r="BC47" s="23" t="str">
        <f t="shared" si="6"/>
        <v>INR Zero Only</v>
      </c>
      <c r="IE47" s="25">
        <v>1.01</v>
      </c>
      <c r="IF47" s="25" t="s">
        <v>36</v>
      </c>
      <c r="IG47" s="25" t="s">
        <v>33</v>
      </c>
      <c r="IH47" s="25">
        <v>123.223</v>
      </c>
      <c r="II47" s="25" t="s">
        <v>34</v>
      </c>
    </row>
    <row r="48" spans="1:243" s="24" customFormat="1" ht="63.75" customHeight="1">
      <c r="A48" s="92">
        <v>2.29</v>
      </c>
      <c r="B48" s="83" t="s">
        <v>82</v>
      </c>
      <c r="C48" s="56" t="s">
        <v>187</v>
      </c>
      <c r="D48" s="84">
        <v>6</v>
      </c>
      <c r="E48" s="84" t="s">
        <v>90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4"/>
        <v>0</v>
      </c>
      <c r="BB48" s="45">
        <f t="shared" si="5"/>
        <v>0</v>
      </c>
      <c r="BC48" s="23" t="str">
        <f t="shared" si="6"/>
        <v>INR Zero Only</v>
      </c>
      <c r="IE48" s="25">
        <v>1.01</v>
      </c>
      <c r="IF48" s="25" t="s">
        <v>36</v>
      </c>
      <c r="IG48" s="25" t="s">
        <v>33</v>
      </c>
      <c r="IH48" s="25">
        <v>123.223</v>
      </c>
      <c r="II48" s="25" t="s">
        <v>34</v>
      </c>
    </row>
    <row r="49" spans="1:243" s="24" customFormat="1" ht="50.25" customHeight="1">
      <c r="A49" s="90">
        <v>2.29999999999999</v>
      </c>
      <c r="B49" s="83" t="s">
        <v>83</v>
      </c>
      <c r="C49" s="56" t="s">
        <v>188</v>
      </c>
      <c r="D49" s="84">
        <v>60</v>
      </c>
      <c r="E49" s="84" t="s">
        <v>90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4"/>
        <v>0</v>
      </c>
      <c r="BB49" s="45">
        <f t="shared" si="5"/>
        <v>0</v>
      </c>
      <c r="BC49" s="23" t="str">
        <f t="shared" si="6"/>
        <v>INR Zero Only</v>
      </c>
      <c r="IE49" s="25">
        <v>1.01</v>
      </c>
      <c r="IF49" s="25" t="s">
        <v>36</v>
      </c>
      <c r="IG49" s="25" t="s">
        <v>33</v>
      </c>
      <c r="IH49" s="25">
        <v>123.223</v>
      </c>
      <c r="II49" s="25" t="s">
        <v>34</v>
      </c>
    </row>
    <row r="50" spans="1:243" s="24" customFormat="1" ht="21.75" customHeight="1">
      <c r="A50" s="92">
        <v>2.31</v>
      </c>
      <c r="B50" s="83" t="s">
        <v>84</v>
      </c>
      <c r="C50" s="56" t="s">
        <v>189</v>
      </c>
      <c r="D50" s="86">
        <v>1</v>
      </c>
      <c r="E50" s="87" t="s">
        <v>91</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4"/>
        <v>0</v>
      </c>
      <c r="BB50" s="45">
        <f t="shared" si="5"/>
        <v>0</v>
      </c>
      <c r="BC50" s="23" t="str">
        <f t="shared" si="6"/>
        <v>INR Zero Only</v>
      </c>
      <c r="IE50" s="25">
        <v>1.01</v>
      </c>
      <c r="IF50" s="25" t="s">
        <v>36</v>
      </c>
      <c r="IG50" s="25" t="s">
        <v>33</v>
      </c>
      <c r="IH50" s="25">
        <v>123.223</v>
      </c>
      <c r="II50" s="25" t="s">
        <v>34</v>
      </c>
    </row>
    <row r="51" spans="1:243" s="24" customFormat="1" ht="32.25" customHeight="1">
      <c r="A51" s="90">
        <v>2.31999999999999</v>
      </c>
      <c r="B51" s="83" t="s">
        <v>85</v>
      </c>
      <c r="C51" s="56" t="s">
        <v>190</v>
      </c>
      <c r="D51" s="86">
        <v>1</v>
      </c>
      <c r="E51" s="87" t="s">
        <v>91</v>
      </c>
      <c r="F51" s="47"/>
      <c r="G51" s="26"/>
      <c r="H51" s="20"/>
      <c r="I51" s="19" t="s">
        <v>35</v>
      </c>
      <c r="J51" s="21">
        <f t="shared" si="0"/>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t="shared" si="4"/>
        <v>0</v>
      </c>
      <c r="BB51" s="45">
        <f t="shared" si="5"/>
        <v>0</v>
      </c>
      <c r="BC51" s="23" t="str">
        <f t="shared" si="6"/>
        <v>INR Zero Only</v>
      </c>
      <c r="IE51" s="25">
        <v>1.01</v>
      </c>
      <c r="IF51" s="25" t="s">
        <v>36</v>
      </c>
      <c r="IG51" s="25" t="s">
        <v>33</v>
      </c>
      <c r="IH51" s="25">
        <v>123.223</v>
      </c>
      <c r="II51" s="25" t="s">
        <v>34</v>
      </c>
    </row>
    <row r="52" spans="1:243" s="24" customFormat="1" ht="31.5" customHeight="1">
      <c r="A52" s="92">
        <v>2.32999999999999</v>
      </c>
      <c r="B52" s="83" t="s">
        <v>86</v>
      </c>
      <c r="C52" s="56" t="s">
        <v>191</v>
      </c>
      <c r="D52" s="86">
        <v>1</v>
      </c>
      <c r="E52" s="87" t="s">
        <v>91</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4"/>
        <v>0</v>
      </c>
      <c r="BB52" s="45">
        <f t="shared" si="5"/>
        <v>0</v>
      </c>
      <c r="BC52" s="23" t="str">
        <f t="shared" si="6"/>
        <v>INR Zero Only</v>
      </c>
      <c r="IE52" s="25">
        <v>1.01</v>
      </c>
      <c r="IF52" s="25" t="s">
        <v>36</v>
      </c>
      <c r="IG52" s="25" t="s">
        <v>33</v>
      </c>
      <c r="IH52" s="25">
        <v>123.223</v>
      </c>
      <c r="II52" s="25" t="s">
        <v>34</v>
      </c>
    </row>
    <row r="53" spans="1:243" s="24" customFormat="1" ht="29.25" customHeight="1">
      <c r="A53" s="90">
        <v>2.33999999999999</v>
      </c>
      <c r="B53" s="83" t="s">
        <v>87</v>
      </c>
      <c r="C53" s="56" t="s">
        <v>192</v>
      </c>
      <c r="D53" s="86">
        <v>1</v>
      </c>
      <c r="E53" s="87" t="s">
        <v>91</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4"/>
        <v>0</v>
      </c>
      <c r="BB53" s="45">
        <f t="shared" si="5"/>
        <v>0</v>
      </c>
      <c r="BC53" s="23" t="str">
        <f t="shared" si="6"/>
        <v>INR Zero Only</v>
      </c>
      <c r="IE53" s="25">
        <v>1.01</v>
      </c>
      <c r="IF53" s="25" t="s">
        <v>36</v>
      </c>
      <c r="IG53" s="25" t="s">
        <v>33</v>
      </c>
      <c r="IH53" s="25">
        <v>123.223</v>
      </c>
      <c r="II53" s="25" t="s">
        <v>34</v>
      </c>
    </row>
    <row r="54" spans="1:243" s="24" customFormat="1" ht="27.75" customHeight="1">
      <c r="A54" s="92">
        <v>2.34999999999999</v>
      </c>
      <c r="B54" s="83" t="s">
        <v>88</v>
      </c>
      <c r="C54" s="56" t="s">
        <v>193</v>
      </c>
      <c r="D54" s="86">
        <v>1</v>
      </c>
      <c r="E54" s="87" t="s">
        <v>92</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4"/>
        <v>0</v>
      </c>
      <c r="BB54" s="45">
        <f t="shared" si="5"/>
        <v>0</v>
      </c>
      <c r="BC54" s="23" t="str">
        <f t="shared" si="6"/>
        <v>INR Zero Only</v>
      </c>
      <c r="IE54" s="25">
        <v>1.01</v>
      </c>
      <c r="IF54" s="25" t="s">
        <v>36</v>
      </c>
      <c r="IG54" s="25" t="s">
        <v>33</v>
      </c>
      <c r="IH54" s="25">
        <v>123.223</v>
      </c>
      <c r="II54" s="25" t="s">
        <v>34</v>
      </c>
    </row>
    <row r="55" spans="1:243" s="14" customFormat="1" ht="21" customHeight="1">
      <c r="A55" s="90">
        <v>2.35999999999999</v>
      </c>
      <c r="B55" s="78" t="s">
        <v>93</v>
      </c>
      <c r="C55" s="56" t="s">
        <v>194</v>
      </c>
      <c r="D55" s="71"/>
      <c r="E55" s="54"/>
      <c r="F55" s="18"/>
      <c r="G55" s="18"/>
      <c r="H55" s="18"/>
      <c r="I55" s="18"/>
      <c r="J55" s="18"/>
      <c r="K55" s="18"/>
      <c r="L55" s="18"/>
      <c r="M55" s="18"/>
      <c r="N55" s="18"/>
      <c r="O55" s="18"/>
      <c r="P55" s="18"/>
      <c r="Q55" s="18"/>
      <c r="R55" s="18"/>
      <c r="S55" s="13"/>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63"/>
      <c r="BB55" s="63"/>
      <c r="BC55" s="18"/>
      <c r="IE55" s="15"/>
      <c r="IF55" s="15"/>
      <c r="IG55" s="15"/>
      <c r="IH55" s="15"/>
      <c r="II55" s="15"/>
    </row>
    <row r="56" spans="1:243" s="14" customFormat="1" ht="21" customHeight="1">
      <c r="A56" s="92">
        <v>2.36999999999999</v>
      </c>
      <c r="B56" s="78" t="s">
        <v>94</v>
      </c>
      <c r="C56" s="56" t="s">
        <v>195</v>
      </c>
      <c r="D56" s="71"/>
      <c r="E56" s="54"/>
      <c r="F56" s="18"/>
      <c r="G56" s="18"/>
      <c r="H56" s="18"/>
      <c r="I56" s="18"/>
      <c r="J56" s="18"/>
      <c r="K56" s="18"/>
      <c r="L56" s="18"/>
      <c r="M56" s="18"/>
      <c r="N56" s="18"/>
      <c r="O56" s="18"/>
      <c r="P56" s="18"/>
      <c r="Q56" s="18"/>
      <c r="R56" s="18"/>
      <c r="S56" s="13"/>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63"/>
      <c r="BB56" s="63"/>
      <c r="BC56" s="18"/>
      <c r="IE56" s="15"/>
      <c r="IF56" s="15"/>
      <c r="IG56" s="15"/>
      <c r="IH56" s="15"/>
      <c r="II56" s="15"/>
    </row>
    <row r="57" spans="1:243" s="24" customFormat="1" ht="48.75" customHeight="1">
      <c r="A57" s="90">
        <v>2.37999999999999</v>
      </c>
      <c r="B57" s="80" t="s">
        <v>95</v>
      </c>
      <c r="C57" s="56" t="s">
        <v>196</v>
      </c>
      <c r="D57" s="77">
        <v>2</v>
      </c>
      <c r="E57" s="77" t="s">
        <v>108</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total_amount_ba($B$2,$D$2,D57,F57,J57,K57,M57)</f>
        <v>0</v>
      </c>
      <c r="BB57" s="45">
        <f>BA57+SUM(N57:AZ57)</f>
        <v>0</v>
      </c>
      <c r="BC57" s="23" t="str">
        <f>SpellNumber(L57,BB57)</f>
        <v>INR Zero Only</v>
      </c>
      <c r="IE57" s="25">
        <v>1.01</v>
      </c>
      <c r="IF57" s="25" t="s">
        <v>36</v>
      </c>
      <c r="IG57" s="25" t="s">
        <v>33</v>
      </c>
      <c r="IH57" s="25">
        <v>123.223</v>
      </c>
      <c r="II57" s="25" t="s">
        <v>34</v>
      </c>
    </row>
    <row r="58" spans="1:243" s="14" customFormat="1" ht="21" customHeight="1">
      <c r="A58" s="92">
        <v>2.38999999999999</v>
      </c>
      <c r="B58" s="78" t="s">
        <v>96</v>
      </c>
      <c r="C58" s="56" t="s">
        <v>197</v>
      </c>
      <c r="D58" s="71"/>
      <c r="E58" s="54"/>
      <c r="F58" s="18"/>
      <c r="G58" s="18"/>
      <c r="H58" s="18"/>
      <c r="I58" s="18"/>
      <c r="J58" s="18"/>
      <c r="K58" s="18"/>
      <c r="L58" s="18"/>
      <c r="M58" s="18"/>
      <c r="N58" s="18"/>
      <c r="O58" s="18"/>
      <c r="P58" s="18"/>
      <c r="Q58" s="18"/>
      <c r="R58" s="18"/>
      <c r="S58" s="13"/>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63"/>
      <c r="BB58" s="63"/>
      <c r="BC58" s="18"/>
      <c r="IE58" s="15"/>
      <c r="IF58" s="15"/>
      <c r="IG58" s="15"/>
      <c r="IH58" s="15"/>
      <c r="II58" s="15"/>
    </row>
    <row r="59" spans="1:243" s="24" customFormat="1" ht="101.25" customHeight="1">
      <c r="A59" s="90">
        <v>2.39999999999999</v>
      </c>
      <c r="B59" s="80" t="s">
        <v>97</v>
      </c>
      <c r="C59" s="56" t="s">
        <v>198</v>
      </c>
      <c r="D59" s="77">
        <v>1</v>
      </c>
      <c r="E59" s="77" t="s">
        <v>109</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total_amount_ba($B$2,$D$2,D59,F59,J59,K59,M59)</f>
        <v>0</v>
      </c>
      <c r="BB59" s="45">
        <f>BA59+SUM(N59:AZ59)</f>
        <v>0</v>
      </c>
      <c r="BC59" s="23" t="str">
        <f>SpellNumber(L59,BB59)</f>
        <v>INR Zero Only</v>
      </c>
      <c r="IE59" s="25">
        <v>1.01</v>
      </c>
      <c r="IF59" s="25" t="s">
        <v>36</v>
      </c>
      <c r="IG59" s="25" t="s">
        <v>33</v>
      </c>
      <c r="IH59" s="25">
        <v>123.223</v>
      </c>
      <c r="II59" s="25" t="s">
        <v>34</v>
      </c>
    </row>
    <row r="60" spans="1:243" s="24" customFormat="1" ht="35.25" customHeight="1">
      <c r="A60" s="92">
        <v>2.40999999999999</v>
      </c>
      <c r="B60" s="80" t="s">
        <v>98</v>
      </c>
      <c r="C60" s="56" t="s">
        <v>199</v>
      </c>
      <c r="D60" s="77">
        <v>2</v>
      </c>
      <c r="E60" s="77" t="s">
        <v>109</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total_amount_ba($B$2,$D$2,D60,F60,J60,K60,M60)</f>
        <v>0</v>
      </c>
      <c r="BB60" s="45">
        <f>BA60+SUM(N60:AZ60)</f>
        <v>0</v>
      </c>
      <c r="BC60" s="23" t="str">
        <f>SpellNumber(L60,BB60)</f>
        <v>INR Zero Only</v>
      </c>
      <c r="IE60" s="25">
        <v>1.01</v>
      </c>
      <c r="IF60" s="25" t="s">
        <v>36</v>
      </c>
      <c r="IG60" s="25" t="s">
        <v>33</v>
      </c>
      <c r="IH60" s="25">
        <v>123.223</v>
      </c>
      <c r="II60" s="25" t="s">
        <v>34</v>
      </c>
    </row>
    <row r="61" spans="1:243" s="14" customFormat="1" ht="21" customHeight="1">
      <c r="A61" s="90">
        <v>2.41999999999999</v>
      </c>
      <c r="B61" s="78" t="s">
        <v>99</v>
      </c>
      <c r="C61" s="56" t="s">
        <v>200</v>
      </c>
      <c r="D61" s="71"/>
      <c r="E61" s="54"/>
      <c r="F61" s="18"/>
      <c r="G61" s="18"/>
      <c r="H61" s="18"/>
      <c r="I61" s="18"/>
      <c r="J61" s="18"/>
      <c r="K61" s="18"/>
      <c r="L61" s="18"/>
      <c r="M61" s="18"/>
      <c r="N61" s="18"/>
      <c r="O61" s="18"/>
      <c r="P61" s="18"/>
      <c r="Q61" s="18"/>
      <c r="R61" s="18"/>
      <c r="S61" s="13"/>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63"/>
      <c r="BB61" s="63"/>
      <c r="BC61" s="18"/>
      <c r="IE61" s="15"/>
      <c r="IF61" s="15"/>
      <c r="IG61" s="15"/>
      <c r="IH61" s="15"/>
      <c r="II61" s="15"/>
    </row>
    <row r="62" spans="1:243" s="24" customFormat="1" ht="27" customHeight="1">
      <c r="A62" s="92">
        <v>2.42999999999999</v>
      </c>
      <c r="B62" s="79" t="s">
        <v>100</v>
      </c>
      <c r="C62" s="56" t="s">
        <v>201</v>
      </c>
      <c r="D62" s="77">
        <v>4</v>
      </c>
      <c r="E62" s="77" t="s">
        <v>34</v>
      </c>
      <c r="F62" s="47"/>
      <c r="G62" s="26"/>
      <c r="H62" s="20"/>
      <c r="I62" s="19" t="s">
        <v>35</v>
      </c>
      <c r="J62" s="21">
        <f t="shared" si="0"/>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aca="true" t="shared" si="7" ref="BA62:BA69">total_amount_ba($B$2,$D$2,D62,F62,J62,K62,M62)</f>
        <v>0</v>
      </c>
      <c r="BB62" s="45">
        <f aca="true" t="shared" si="8" ref="BB62:BB69">BA62+SUM(N62:AZ62)</f>
        <v>0</v>
      </c>
      <c r="BC62" s="23" t="str">
        <f aca="true" t="shared" si="9" ref="BC62:BC69">SpellNumber(L62,BB62)</f>
        <v>INR Zero Only</v>
      </c>
      <c r="IE62" s="25">
        <v>1.01</v>
      </c>
      <c r="IF62" s="25" t="s">
        <v>36</v>
      </c>
      <c r="IG62" s="25" t="s">
        <v>33</v>
      </c>
      <c r="IH62" s="25">
        <v>123.223</v>
      </c>
      <c r="II62" s="25" t="s">
        <v>34</v>
      </c>
    </row>
    <row r="63" spans="1:243" s="24" customFormat="1" ht="25.5" customHeight="1">
      <c r="A63" s="90">
        <v>2.43999999999999</v>
      </c>
      <c r="B63" s="79" t="s">
        <v>101</v>
      </c>
      <c r="C63" s="56" t="s">
        <v>202</v>
      </c>
      <c r="D63" s="77">
        <v>4</v>
      </c>
      <c r="E63" s="77" t="s">
        <v>34</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7"/>
        <v>0</v>
      </c>
      <c r="BB63" s="45">
        <f t="shared" si="8"/>
        <v>0</v>
      </c>
      <c r="BC63" s="23" t="str">
        <f t="shared" si="9"/>
        <v>INR Zero Only</v>
      </c>
      <c r="IE63" s="25">
        <v>1.01</v>
      </c>
      <c r="IF63" s="25" t="s">
        <v>36</v>
      </c>
      <c r="IG63" s="25" t="s">
        <v>33</v>
      </c>
      <c r="IH63" s="25">
        <v>123.223</v>
      </c>
      <c r="II63" s="25" t="s">
        <v>34</v>
      </c>
    </row>
    <row r="64" spans="1:243" s="24" customFormat="1" ht="21" customHeight="1">
      <c r="A64" s="92">
        <v>2.44999999999999</v>
      </c>
      <c r="B64" s="79" t="s">
        <v>102</v>
      </c>
      <c r="C64" s="56" t="s">
        <v>203</v>
      </c>
      <c r="D64" s="77">
        <v>6</v>
      </c>
      <c r="E64" s="77" t="s">
        <v>34</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7"/>
        <v>0</v>
      </c>
      <c r="BB64" s="45">
        <f t="shared" si="8"/>
        <v>0</v>
      </c>
      <c r="BC64" s="23" t="str">
        <f t="shared" si="9"/>
        <v>INR Zero Only</v>
      </c>
      <c r="IE64" s="25">
        <v>1.01</v>
      </c>
      <c r="IF64" s="25" t="s">
        <v>36</v>
      </c>
      <c r="IG64" s="25" t="s">
        <v>33</v>
      </c>
      <c r="IH64" s="25">
        <v>123.223</v>
      </c>
      <c r="II64" s="25" t="s">
        <v>34</v>
      </c>
    </row>
    <row r="65" spans="1:243" s="24" customFormat="1" ht="33" customHeight="1">
      <c r="A65" s="90">
        <v>2.45999999999999</v>
      </c>
      <c r="B65" s="79" t="s">
        <v>103</v>
      </c>
      <c r="C65" s="56" t="s">
        <v>204</v>
      </c>
      <c r="D65" s="77">
        <v>4</v>
      </c>
      <c r="E65" s="77" t="s">
        <v>34</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7"/>
        <v>0</v>
      </c>
      <c r="BB65" s="45">
        <f t="shared" si="8"/>
        <v>0</v>
      </c>
      <c r="BC65" s="23" t="str">
        <f t="shared" si="9"/>
        <v>INR Zero Only</v>
      </c>
      <c r="IE65" s="25">
        <v>1.01</v>
      </c>
      <c r="IF65" s="25" t="s">
        <v>36</v>
      </c>
      <c r="IG65" s="25" t="s">
        <v>33</v>
      </c>
      <c r="IH65" s="25">
        <v>123.223</v>
      </c>
      <c r="II65" s="25" t="s">
        <v>34</v>
      </c>
    </row>
    <row r="66" spans="1:243" s="24" customFormat="1" ht="30.75" customHeight="1">
      <c r="A66" s="92">
        <v>2.46999999999999</v>
      </c>
      <c r="B66" s="79" t="s">
        <v>104</v>
      </c>
      <c r="C66" s="56" t="s">
        <v>205</v>
      </c>
      <c r="D66" s="77">
        <v>5</v>
      </c>
      <c r="E66" s="77" t="s">
        <v>34</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7"/>
        <v>0</v>
      </c>
      <c r="BB66" s="45">
        <f t="shared" si="8"/>
        <v>0</v>
      </c>
      <c r="BC66" s="23" t="str">
        <f t="shared" si="9"/>
        <v>INR Zero Only</v>
      </c>
      <c r="IE66" s="25">
        <v>1.01</v>
      </c>
      <c r="IF66" s="25" t="s">
        <v>36</v>
      </c>
      <c r="IG66" s="25" t="s">
        <v>33</v>
      </c>
      <c r="IH66" s="25">
        <v>123.223</v>
      </c>
      <c r="II66" s="25" t="s">
        <v>34</v>
      </c>
    </row>
    <row r="67" spans="1:243" s="24" customFormat="1" ht="33" customHeight="1">
      <c r="A67" s="90">
        <v>2.47999999999999</v>
      </c>
      <c r="B67" s="79" t="s">
        <v>105</v>
      </c>
      <c r="C67" s="56" t="s">
        <v>206</v>
      </c>
      <c r="D67" s="77">
        <v>4</v>
      </c>
      <c r="E67" s="77" t="s">
        <v>34</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7"/>
        <v>0</v>
      </c>
      <c r="BB67" s="45">
        <f t="shared" si="8"/>
        <v>0</v>
      </c>
      <c r="BC67" s="23" t="str">
        <f t="shared" si="9"/>
        <v>INR Zero Only</v>
      </c>
      <c r="IE67" s="25">
        <v>1.01</v>
      </c>
      <c r="IF67" s="25" t="s">
        <v>36</v>
      </c>
      <c r="IG67" s="25" t="s">
        <v>33</v>
      </c>
      <c r="IH67" s="25">
        <v>123.223</v>
      </c>
      <c r="II67" s="25" t="s">
        <v>34</v>
      </c>
    </row>
    <row r="68" spans="1:243" s="24" customFormat="1" ht="32.25" customHeight="1">
      <c r="A68" s="92">
        <v>2.48999999999999</v>
      </c>
      <c r="B68" s="79" t="s">
        <v>106</v>
      </c>
      <c r="C68" s="56" t="s">
        <v>207</v>
      </c>
      <c r="D68" s="77">
        <v>6</v>
      </c>
      <c r="E68" s="77" t="s">
        <v>34</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7"/>
        <v>0</v>
      </c>
      <c r="BB68" s="45">
        <f t="shared" si="8"/>
        <v>0</v>
      </c>
      <c r="BC68" s="23" t="str">
        <f t="shared" si="9"/>
        <v>INR Zero Only</v>
      </c>
      <c r="IE68" s="25">
        <v>1.01</v>
      </c>
      <c r="IF68" s="25" t="s">
        <v>36</v>
      </c>
      <c r="IG68" s="25" t="s">
        <v>33</v>
      </c>
      <c r="IH68" s="25">
        <v>123.223</v>
      </c>
      <c r="II68" s="25" t="s">
        <v>34</v>
      </c>
    </row>
    <row r="69" spans="1:243" s="24" customFormat="1" ht="36.75" customHeight="1">
      <c r="A69" s="90">
        <v>2.49999999999999</v>
      </c>
      <c r="B69" s="79" t="s">
        <v>107</v>
      </c>
      <c r="C69" s="56" t="s">
        <v>208</v>
      </c>
      <c r="D69" s="77">
        <v>1</v>
      </c>
      <c r="E69" s="77" t="s">
        <v>109</v>
      </c>
      <c r="F69" s="47"/>
      <c r="G69" s="26"/>
      <c r="H69" s="20"/>
      <c r="I69" s="19" t="s">
        <v>35</v>
      </c>
      <c r="J69" s="21">
        <f t="shared" si="0"/>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 t="shared" si="7"/>
        <v>0</v>
      </c>
      <c r="BB69" s="45">
        <f t="shared" si="8"/>
        <v>0</v>
      </c>
      <c r="BC69" s="23" t="str">
        <f t="shared" si="9"/>
        <v>INR Zero Only</v>
      </c>
      <c r="IE69" s="25">
        <v>1.01</v>
      </c>
      <c r="IF69" s="25" t="s">
        <v>36</v>
      </c>
      <c r="IG69" s="25" t="s">
        <v>33</v>
      </c>
      <c r="IH69" s="25">
        <v>123.223</v>
      </c>
      <c r="II69" s="25" t="s">
        <v>34</v>
      </c>
    </row>
    <row r="70" spans="1:243" s="14" customFormat="1" ht="126" customHeight="1">
      <c r="A70" s="92">
        <v>2.50999999999999</v>
      </c>
      <c r="B70" s="78" t="s">
        <v>363</v>
      </c>
      <c r="C70" s="56" t="s">
        <v>209</v>
      </c>
      <c r="D70" s="71"/>
      <c r="E70" s="54"/>
      <c r="F70" s="18"/>
      <c r="G70" s="18"/>
      <c r="H70" s="18"/>
      <c r="I70" s="18"/>
      <c r="J70" s="18"/>
      <c r="K70" s="18"/>
      <c r="L70" s="18"/>
      <c r="M70" s="18"/>
      <c r="N70" s="18"/>
      <c r="O70" s="18"/>
      <c r="P70" s="18"/>
      <c r="Q70" s="18"/>
      <c r="R70" s="18"/>
      <c r="S70" s="13"/>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63"/>
      <c r="BB70" s="63"/>
      <c r="BC70" s="18"/>
      <c r="IE70" s="15"/>
      <c r="IF70" s="15"/>
      <c r="IG70" s="15"/>
      <c r="IH70" s="15"/>
      <c r="II70" s="15"/>
    </row>
    <row r="71" spans="1:243" s="14" customFormat="1" ht="21" customHeight="1">
      <c r="A71" s="90">
        <v>2.51999999999999</v>
      </c>
      <c r="B71" s="78" t="s">
        <v>110</v>
      </c>
      <c r="C71" s="56" t="s">
        <v>210</v>
      </c>
      <c r="D71" s="71"/>
      <c r="E71" s="54"/>
      <c r="F71" s="18"/>
      <c r="G71" s="18"/>
      <c r="H71" s="18"/>
      <c r="I71" s="18"/>
      <c r="J71" s="18"/>
      <c r="K71" s="18"/>
      <c r="L71" s="18"/>
      <c r="M71" s="18"/>
      <c r="N71" s="18"/>
      <c r="O71" s="18"/>
      <c r="P71" s="18"/>
      <c r="Q71" s="18"/>
      <c r="R71" s="18"/>
      <c r="S71" s="13"/>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63"/>
      <c r="BB71" s="63"/>
      <c r="BC71" s="18"/>
      <c r="IE71" s="15"/>
      <c r="IF71" s="15"/>
      <c r="IG71" s="15"/>
      <c r="IH71" s="15"/>
      <c r="II71" s="15"/>
    </row>
    <row r="72" spans="1:243" s="24" customFormat="1" ht="36.75" customHeight="1">
      <c r="A72" s="92">
        <v>2.52999999999999</v>
      </c>
      <c r="B72" s="80" t="s">
        <v>111</v>
      </c>
      <c r="C72" s="56" t="s">
        <v>211</v>
      </c>
      <c r="D72" s="77">
        <v>1</v>
      </c>
      <c r="E72" s="77" t="s">
        <v>108</v>
      </c>
      <c r="F72" s="47"/>
      <c r="G72" s="26"/>
      <c r="H72" s="20"/>
      <c r="I72" s="19" t="s">
        <v>35</v>
      </c>
      <c r="J72" s="21">
        <f t="shared" si="0"/>
        <v>1</v>
      </c>
      <c r="K72" s="22" t="s">
        <v>41</v>
      </c>
      <c r="L72" s="22" t="s">
        <v>7</v>
      </c>
      <c r="M72" s="48"/>
      <c r="N72" s="42"/>
      <c r="O72" s="42"/>
      <c r="P72" s="46"/>
      <c r="Q72" s="42"/>
      <c r="R72" s="42"/>
      <c r="S72" s="43"/>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5">
        <f>total_amount_ba($B$2,$D$2,D72,F72,J72,K72,M72)</f>
        <v>0</v>
      </c>
      <c r="BB72" s="45">
        <f>BA72+SUM(N72:AZ72)</f>
        <v>0</v>
      </c>
      <c r="BC72" s="23" t="str">
        <f>SpellNumber(L72,BB72)</f>
        <v>INR Zero Only</v>
      </c>
      <c r="IE72" s="25">
        <v>1.01</v>
      </c>
      <c r="IF72" s="25" t="s">
        <v>36</v>
      </c>
      <c r="IG72" s="25" t="s">
        <v>33</v>
      </c>
      <c r="IH72" s="25">
        <v>123.223</v>
      </c>
      <c r="II72" s="25" t="s">
        <v>34</v>
      </c>
    </row>
    <row r="73" spans="1:243" s="14" customFormat="1" ht="21" customHeight="1">
      <c r="A73" s="90">
        <v>2.53999999999999</v>
      </c>
      <c r="B73" s="78" t="s">
        <v>112</v>
      </c>
      <c r="C73" s="56" t="s">
        <v>212</v>
      </c>
      <c r="D73" s="71"/>
      <c r="E73" s="54"/>
      <c r="F73" s="18"/>
      <c r="G73" s="18"/>
      <c r="H73" s="18"/>
      <c r="I73" s="18"/>
      <c r="J73" s="18"/>
      <c r="K73" s="18"/>
      <c r="L73" s="18"/>
      <c r="M73" s="18"/>
      <c r="N73" s="18"/>
      <c r="O73" s="18"/>
      <c r="P73" s="18"/>
      <c r="Q73" s="18"/>
      <c r="R73" s="18"/>
      <c r="S73" s="13"/>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63"/>
      <c r="BB73" s="63"/>
      <c r="BC73" s="18"/>
      <c r="IE73" s="15"/>
      <c r="IF73" s="15"/>
      <c r="IG73" s="15"/>
      <c r="IH73" s="15"/>
      <c r="II73" s="15"/>
    </row>
    <row r="74" spans="1:243" s="24" customFormat="1" ht="79.5" customHeight="1">
      <c r="A74" s="92">
        <v>2.54999999999999</v>
      </c>
      <c r="B74" s="80" t="s">
        <v>410</v>
      </c>
      <c r="C74" s="56" t="s">
        <v>213</v>
      </c>
      <c r="D74" s="77">
        <v>1</v>
      </c>
      <c r="E74" s="77" t="s">
        <v>71</v>
      </c>
      <c r="F74" s="47"/>
      <c r="G74" s="26"/>
      <c r="H74" s="20"/>
      <c r="I74" s="19" t="s">
        <v>35</v>
      </c>
      <c r="J74" s="21">
        <f t="shared" si="0"/>
        <v>1</v>
      </c>
      <c r="K74" s="22" t="s">
        <v>41</v>
      </c>
      <c r="L74" s="22" t="s">
        <v>7</v>
      </c>
      <c r="M74" s="48"/>
      <c r="N74" s="42"/>
      <c r="O74" s="42"/>
      <c r="P74" s="46"/>
      <c r="Q74" s="42"/>
      <c r="R74" s="42"/>
      <c r="S74" s="43"/>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5">
        <f>total_amount_ba($B$2,$D$2,D74,F74,J74,K74,M74)</f>
        <v>0</v>
      </c>
      <c r="BB74" s="45">
        <f>BA74+SUM(N74:AZ74)</f>
        <v>0</v>
      </c>
      <c r="BC74" s="23" t="str">
        <f>SpellNumber(L74,BB74)</f>
        <v>INR Zero Only</v>
      </c>
      <c r="IE74" s="25">
        <v>1.01</v>
      </c>
      <c r="IF74" s="25" t="s">
        <v>36</v>
      </c>
      <c r="IG74" s="25" t="s">
        <v>33</v>
      </c>
      <c r="IH74" s="25">
        <v>123.223</v>
      </c>
      <c r="II74" s="25" t="s">
        <v>34</v>
      </c>
    </row>
    <row r="75" spans="1:243" s="24" customFormat="1" ht="33.75" customHeight="1">
      <c r="A75" s="90">
        <v>2.55999999999999</v>
      </c>
      <c r="B75" s="80" t="s">
        <v>111</v>
      </c>
      <c r="C75" s="56" t="s">
        <v>214</v>
      </c>
      <c r="D75" s="77">
        <v>1</v>
      </c>
      <c r="E75" s="77" t="s">
        <v>108</v>
      </c>
      <c r="F75" s="47"/>
      <c r="G75" s="26"/>
      <c r="H75" s="20"/>
      <c r="I75" s="19" t="s">
        <v>35</v>
      </c>
      <c r="J75" s="21">
        <f t="shared" si="0"/>
        <v>1</v>
      </c>
      <c r="K75" s="22" t="s">
        <v>41</v>
      </c>
      <c r="L75" s="22" t="s">
        <v>7</v>
      </c>
      <c r="M75" s="48"/>
      <c r="N75" s="42"/>
      <c r="O75" s="42"/>
      <c r="P75" s="46"/>
      <c r="Q75" s="42"/>
      <c r="R75" s="42"/>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5">
        <f>total_amount_ba($B$2,$D$2,D75,F75,J75,K75,M75)</f>
        <v>0</v>
      </c>
      <c r="BB75" s="45">
        <f>BA75+SUM(N75:AZ75)</f>
        <v>0</v>
      </c>
      <c r="BC75" s="23" t="str">
        <f>SpellNumber(L75,BB75)</f>
        <v>INR Zero Only</v>
      </c>
      <c r="IE75" s="25">
        <v>1.01</v>
      </c>
      <c r="IF75" s="25" t="s">
        <v>36</v>
      </c>
      <c r="IG75" s="25" t="s">
        <v>33</v>
      </c>
      <c r="IH75" s="25">
        <v>123.223</v>
      </c>
      <c r="II75" s="25" t="s">
        <v>34</v>
      </c>
    </row>
    <row r="76" spans="1:243" s="14" customFormat="1" ht="21" customHeight="1">
      <c r="A76" s="92">
        <v>2.56999999999999</v>
      </c>
      <c r="B76" s="81" t="s">
        <v>113</v>
      </c>
      <c r="C76" s="56" t="s">
        <v>215</v>
      </c>
      <c r="D76" s="71"/>
      <c r="E76" s="54"/>
      <c r="F76" s="18"/>
      <c r="G76" s="18"/>
      <c r="H76" s="18"/>
      <c r="I76" s="18"/>
      <c r="J76" s="18"/>
      <c r="K76" s="18"/>
      <c r="L76" s="18"/>
      <c r="M76" s="18"/>
      <c r="N76" s="18"/>
      <c r="O76" s="18"/>
      <c r="P76" s="18"/>
      <c r="Q76" s="18"/>
      <c r="R76" s="18"/>
      <c r="S76" s="13"/>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63"/>
      <c r="BB76" s="63"/>
      <c r="BC76" s="18"/>
      <c r="IE76" s="15"/>
      <c r="IF76" s="15"/>
      <c r="IG76" s="15"/>
      <c r="IH76" s="15"/>
      <c r="II76" s="15"/>
    </row>
    <row r="77" spans="1:243" s="24" customFormat="1" ht="33.75" customHeight="1">
      <c r="A77" s="90">
        <v>2.57999999999999</v>
      </c>
      <c r="B77" s="88" t="s">
        <v>114</v>
      </c>
      <c r="C77" s="56" t="s">
        <v>216</v>
      </c>
      <c r="D77" s="77">
        <v>80</v>
      </c>
      <c r="E77" s="77" t="s">
        <v>63</v>
      </c>
      <c r="F77" s="47"/>
      <c r="G77" s="26"/>
      <c r="H77" s="20"/>
      <c r="I77" s="19" t="s">
        <v>35</v>
      </c>
      <c r="J77" s="21">
        <f>IF(I77="Less(-)",-1,1)</f>
        <v>1</v>
      </c>
      <c r="K77" s="22" t="s">
        <v>41</v>
      </c>
      <c r="L77" s="22" t="s">
        <v>7</v>
      </c>
      <c r="M77" s="48"/>
      <c r="N77" s="42"/>
      <c r="O77" s="42"/>
      <c r="P77" s="46"/>
      <c r="Q77" s="42"/>
      <c r="R77" s="42"/>
      <c r="S77" s="43"/>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5">
        <f>total_amount_ba($B$2,$D$2,D77,F77,J77,K77,M77)</f>
        <v>0</v>
      </c>
      <c r="BB77" s="45">
        <f>BA77+SUM(N77:AZ77)</f>
        <v>0</v>
      </c>
      <c r="BC77" s="23" t="str">
        <f>SpellNumber(L77,BB77)</f>
        <v>INR Zero Only</v>
      </c>
      <c r="IE77" s="25">
        <v>1.01</v>
      </c>
      <c r="IF77" s="25" t="s">
        <v>36</v>
      </c>
      <c r="IG77" s="25" t="s">
        <v>33</v>
      </c>
      <c r="IH77" s="25">
        <v>123.223</v>
      </c>
      <c r="II77" s="25" t="s">
        <v>34</v>
      </c>
    </row>
    <row r="78" spans="1:243" s="14" customFormat="1" ht="21" customHeight="1">
      <c r="A78" s="92">
        <v>2.58999999999999</v>
      </c>
      <c r="B78" s="78" t="s">
        <v>115</v>
      </c>
      <c r="C78" s="56" t="s">
        <v>217</v>
      </c>
      <c r="D78" s="71"/>
      <c r="E78" s="54"/>
      <c r="F78" s="18"/>
      <c r="G78" s="18"/>
      <c r="H78" s="18"/>
      <c r="I78" s="18"/>
      <c r="J78" s="18"/>
      <c r="K78" s="18"/>
      <c r="L78" s="18"/>
      <c r="M78" s="18"/>
      <c r="N78" s="18"/>
      <c r="O78" s="18"/>
      <c r="P78" s="18"/>
      <c r="Q78" s="18"/>
      <c r="R78" s="18"/>
      <c r="S78" s="13"/>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63"/>
      <c r="BB78" s="63"/>
      <c r="BC78" s="18"/>
      <c r="IE78" s="15"/>
      <c r="IF78" s="15"/>
      <c r="IG78" s="15"/>
      <c r="IH78" s="15"/>
      <c r="II78" s="15"/>
    </row>
    <row r="79" spans="1:243" s="24" customFormat="1" ht="29.25" customHeight="1">
      <c r="A79" s="90">
        <v>2.59999999999999</v>
      </c>
      <c r="B79" s="80" t="s">
        <v>116</v>
      </c>
      <c r="C79" s="56" t="s">
        <v>218</v>
      </c>
      <c r="D79" s="77">
        <v>1</v>
      </c>
      <c r="E79" s="77" t="s">
        <v>108</v>
      </c>
      <c r="F79" s="47"/>
      <c r="G79" s="26"/>
      <c r="H79" s="20"/>
      <c r="I79" s="19" t="s">
        <v>35</v>
      </c>
      <c r="J79" s="21">
        <f t="shared" si="0"/>
        <v>1</v>
      </c>
      <c r="K79" s="22" t="s">
        <v>41</v>
      </c>
      <c r="L79" s="22" t="s">
        <v>7</v>
      </c>
      <c r="M79" s="48"/>
      <c r="N79" s="42"/>
      <c r="O79" s="42"/>
      <c r="P79" s="46"/>
      <c r="Q79" s="42"/>
      <c r="R79" s="42"/>
      <c r="S79" s="43"/>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5">
        <f>total_amount_ba($B$2,$D$2,D79,F79,J79,K79,M79)</f>
        <v>0</v>
      </c>
      <c r="BB79" s="45">
        <f>BA79+SUM(N79:AZ79)</f>
        <v>0</v>
      </c>
      <c r="BC79" s="23" t="str">
        <f>SpellNumber(L79,BB79)</f>
        <v>INR Zero Only</v>
      </c>
      <c r="IE79" s="25">
        <v>1.01</v>
      </c>
      <c r="IF79" s="25" t="s">
        <v>36</v>
      </c>
      <c r="IG79" s="25" t="s">
        <v>33</v>
      </c>
      <c r="IH79" s="25">
        <v>123.223</v>
      </c>
      <c r="II79" s="25" t="s">
        <v>34</v>
      </c>
    </row>
    <row r="80" spans="1:243" s="14" customFormat="1" ht="42.75" customHeight="1">
      <c r="A80" s="92">
        <v>2.60999999999999</v>
      </c>
      <c r="B80" s="78" t="s">
        <v>117</v>
      </c>
      <c r="C80" s="56" t="s">
        <v>219</v>
      </c>
      <c r="D80" s="71"/>
      <c r="E80" s="54"/>
      <c r="F80" s="18"/>
      <c r="G80" s="18"/>
      <c r="H80" s="18"/>
      <c r="I80" s="18"/>
      <c r="J80" s="18"/>
      <c r="K80" s="18"/>
      <c r="L80" s="18"/>
      <c r="M80" s="18"/>
      <c r="N80" s="18"/>
      <c r="O80" s="18"/>
      <c r="P80" s="18"/>
      <c r="Q80" s="18"/>
      <c r="R80" s="18"/>
      <c r="S80" s="13"/>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63"/>
      <c r="BB80" s="63"/>
      <c r="BC80" s="18"/>
      <c r="IE80" s="15"/>
      <c r="IF80" s="15"/>
      <c r="IG80" s="15"/>
      <c r="IH80" s="15"/>
      <c r="II80" s="15"/>
    </row>
    <row r="81" spans="1:243" s="14" customFormat="1" ht="21" customHeight="1">
      <c r="A81" s="90">
        <v>2.61999999999999</v>
      </c>
      <c r="B81" s="79" t="s">
        <v>118</v>
      </c>
      <c r="C81" s="56" t="s">
        <v>220</v>
      </c>
      <c r="D81" s="71"/>
      <c r="E81" s="54"/>
      <c r="F81" s="18"/>
      <c r="G81" s="18"/>
      <c r="H81" s="18"/>
      <c r="I81" s="18"/>
      <c r="J81" s="18"/>
      <c r="K81" s="18"/>
      <c r="L81" s="18"/>
      <c r="M81" s="18"/>
      <c r="N81" s="18"/>
      <c r="O81" s="18"/>
      <c r="P81" s="18"/>
      <c r="Q81" s="18"/>
      <c r="R81" s="18"/>
      <c r="S81" s="13"/>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63"/>
      <c r="BB81" s="63"/>
      <c r="BC81" s="18"/>
      <c r="IE81" s="15"/>
      <c r="IF81" s="15"/>
      <c r="IG81" s="15"/>
      <c r="IH81" s="15"/>
      <c r="II81" s="15"/>
    </row>
    <row r="82" spans="1:243" s="24" customFormat="1" ht="29.25" customHeight="1">
      <c r="A82" s="92">
        <v>2.62999999999999</v>
      </c>
      <c r="B82" s="79" t="s">
        <v>119</v>
      </c>
      <c r="C82" s="56" t="s">
        <v>221</v>
      </c>
      <c r="D82" s="77">
        <v>1</v>
      </c>
      <c r="E82" s="77" t="s">
        <v>34</v>
      </c>
      <c r="F82" s="47"/>
      <c r="G82" s="26"/>
      <c r="H82" s="20"/>
      <c r="I82" s="19" t="s">
        <v>35</v>
      </c>
      <c r="J82" s="21">
        <f t="shared" si="0"/>
        <v>1</v>
      </c>
      <c r="K82" s="22" t="s">
        <v>41</v>
      </c>
      <c r="L82" s="22" t="s">
        <v>7</v>
      </c>
      <c r="M82" s="48"/>
      <c r="N82" s="42"/>
      <c r="O82" s="42"/>
      <c r="P82" s="46"/>
      <c r="Q82" s="42"/>
      <c r="R82" s="42"/>
      <c r="S82" s="43"/>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5">
        <f>total_amount_ba($B$2,$D$2,D82,F82,J82,K82,M82)</f>
        <v>0</v>
      </c>
      <c r="BB82" s="45">
        <f>BA82+SUM(N82:AZ82)</f>
        <v>0</v>
      </c>
      <c r="BC82" s="23" t="str">
        <f>SpellNumber(L82,BB82)</f>
        <v>INR Zero Only</v>
      </c>
      <c r="IE82" s="25">
        <v>1.01</v>
      </c>
      <c r="IF82" s="25" t="s">
        <v>36</v>
      </c>
      <c r="IG82" s="25" t="s">
        <v>33</v>
      </c>
      <c r="IH82" s="25">
        <v>123.223</v>
      </c>
      <c r="II82" s="25" t="s">
        <v>34</v>
      </c>
    </row>
    <row r="83" spans="1:243" s="24" customFormat="1" ht="27" customHeight="1">
      <c r="A83" s="90">
        <v>2.63999999999999</v>
      </c>
      <c r="B83" s="79" t="s">
        <v>120</v>
      </c>
      <c r="C83" s="56" t="s">
        <v>222</v>
      </c>
      <c r="D83" s="77">
        <v>2</v>
      </c>
      <c r="E83" s="77" t="s">
        <v>34</v>
      </c>
      <c r="F83" s="47"/>
      <c r="G83" s="26"/>
      <c r="H83" s="20"/>
      <c r="I83" s="19" t="s">
        <v>35</v>
      </c>
      <c r="J83" s="21">
        <f t="shared" si="0"/>
        <v>1</v>
      </c>
      <c r="K83" s="22" t="s">
        <v>41</v>
      </c>
      <c r="L83" s="22" t="s">
        <v>7</v>
      </c>
      <c r="M83" s="48"/>
      <c r="N83" s="42"/>
      <c r="O83" s="42"/>
      <c r="P83" s="46"/>
      <c r="Q83" s="42"/>
      <c r="R83" s="42"/>
      <c r="S83" s="43"/>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5">
        <f>total_amount_ba($B$2,$D$2,D83,F83,J83,K83,M83)</f>
        <v>0</v>
      </c>
      <c r="BB83" s="45">
        <f>BA83+SUM(N83:AZ83)</f>
        <v>0</v>
      </c>
      <c r="BC83" s="23" t="str">
        <f>SpellNumber(L83,BB83)</f>
        <v>INR Zero Only</v>
      </c>
      <c r="IE83" s="25">
        <v>1.01</v>
      </c>
      <c r="IF83" s="25" t="s">
        <v>36</v>
      </c>
      <c r="IG83" s="25" t="s">
        <v>33</v>
      </c>
      <c r="IH83" s="25">
        <v>123.223</v>
      </c>
      <c r="II83" s="25" t="s">
        <v>34</v>
      </c>
    </row>
    <row r="84" spans="1:243" s="14" customFormat="1" ht="105" customHeight="1">
      <c r="A84" s="92">
        <v>2.64999999999999</v>
      </c>
      <c r="B84" s="79" t="s">
        <v>121</v>
      </c>
      <c r="C84" s="56" t="s">
        <v>223</v>
      </c>
      <c r="D84" s="71"/>
      <c r="E84" s="54"/>
      <c r="F84" s="18"/>
      <c r="G84" s="18"/>
      <c r="H84" s="18"/>
      <c r="I84" s="18"/>
      <c r="J84" s="18"/>
      <c r="K84" s="18"/>
      <c r="L84" s="18"/>
      <c r="M84" s="18"/>
      <c r="N84" s="18"/>
      <c r="O84" s="18"/>
      <c r="P84" s="18"/>
      <c r="Q84" s="18"/>
      <c r="R84" s="18"/>
      <c r="S84" s="13"/>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63"/>
      <c r="BB84" s="63"/>
      <c r="BC84" s="18"/>
      <c r="IE84" s="15"/>
      <c r="IF84" s="15"/>
      <c r="IG84" s="15"/>
      <c r="IH84" s="15"/>
      <c r="II84" s="15"/>
    </row>
    <row r="85" spans="1:243" s="24" customFormat="1" ht="23.25" customHeight="1">
      <c r="A85" s="90">
        <v>2.65999999999999</v>
      </c>
      <c r="B85" s="79" t="s">
        <v>122</v>
      </c>
      <c r="C85" s="56" t="s">
        <v>224</v>
      </c>
      <c r="D85" s="77">
        <v>4</v>
      </c>
      <c r="E85" s="77" t="s">
        <v>34</v>
      </c>
      <c r="F85" s="47"/>
      <c r="G85" s="26"/>
      <c r="H85" s="20"/>
      <c r="I85" s="19" t="s">
        <v>35</v>
      </c>
      <c r="J85" s="21">
        <f t="shared" si="0"/>
        <v>1</v>
      </c>
      <c r="K85" s="22" t="s">
        <v>41</v>
      </c>
      <c r="L85" s="22" t="s">
        <v>7</v>
      </c>
      <c r="M85" s="48"/>
      <c r="N85" s="42"/>
      <c r="O85" s="42"/>
      <c r="P85" s="46"/>
      <c r="Q85" s="42"/>
      <c r="R85" s="42"/>
      <c r="S85" s="43"/>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5">
        <f>total_amount_ba($B$2,$D$2,D85,F85,J85,K85,M85)</f>
        <v>0</v>
      </c>
      <c r="BB85" s="45">
        <f>BA85+SUM(N85:AZ85)</f>
        <v>0</v>
      </c>
      <c r="BC85" s="23" t="str">
        <f>SpellNumber(L85,BB85)</f>
        <v>INR Zero Only</v>
      </c>
      <c r="IE85" s="25">
        <v>1.01</v>
      </c>
      <c r="IF85" s="25" t="s">
        <v>36</v>
      </c>
      <c r="IG85" s="25" t="s">
        <v>33</v>
      </c>
      <c r="IH85" s="25">
        <v>123.223</v>
      </c>
      <c r="II85" s="25" t="s">
        <v>34</v>
      </c>
    </row>
    <row r="86" spans="1:243" s="24" customFormat="1" ht="27" customHeight="1">
      <c r="A86" s="92">
        <v>2.66999999999999</v>
      </c>
      <c r="B86" s="79" t="s">
        <v>123</v>
      </c>
      <c r="C86" s="56" t="s">
        <v>225</v>
      </c>
      <c r="D86" s="77">
        <v>2</v>
      </c>
      <c r="E86" s="77" t="s">
        <v>34</v>
      </c>
      <c r="F86" s="47"/>
      <c r="G86" s="26"/>
      <c r="H86" s="20"/>
      <c r="I86" s="19" t="s">
        <v>35</v>
      </c>
      <c r="J86" s="21">
        <f t="shared" si="0"/>
        <v>1</v>
      </c>
      <c r="K86" s="22" t="s">
        <v>41</v>
      </c>
      <c r="L86" s="22" t="s">
        <v>7</v>
      </c>
      <c r="M86" s="48"/>
      <c r="N86" s="42"/>
      <c r="O86" s="42"/>
      <c r="P86" s="46"/>
      <c r="Q86" s="42"/>
      <c r="R86" s="42"/>
      <c r="S86" s="43"/>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5">
        <f>total_amount_ba($B$2,$D$2,D86,F86,J86,K86,M86)</f>
        <v>0</v>
      </c>
      <c r="BB86" s="45">
        <f>BA86+SUM(N86:AZ86)</f>
        <v>0</v>
      </c>
      <c r="BC86" s="23" t="str">
        <f>SpellNumber(L86,BB86)</f>
        <v>INR Zero Only</v>
      </c>
      <c r="IE86" s="25">
        <v>1.01</v>
      </c>
      <c r="IF86" s="25" t="s">
        <v>36</v>
      </c>
      <c r="IG86" s="25" t="s">
        <v>33</v>
      </c>
      <c r="IH86" s="25">
        <v>123.223</v>
      </c>
      <c r="II86" s="25" t="s">
        <v>34</v>
      </c>
    </row>
    <row r="87" spans="1:243" s="24" customFormat="1" ht="28.5" customHeight="1">
      <c r="A87" s="90">
        <v>2.67999999999999</v>
      </c>
      <c r="B87" s="79" t="s">
        <v>124</v>
      </c>
      <c r="C87" s="56" t="s">
        <v>226</v>
      </c>
      <c r="D87" s="77">
        <v>2</v>
      </c>
      <c r="E87" s="77" t="s">
        <v>34</v>
      </c>
      <c r="F87" s="47"/>
      <c r="G87" s="26"/>
      <c r="H87" s="20"/>
      <c r="I87" s="19" t="s">
        <v>35</v>
      </c>
      <c r="J87" s="21">
        <f t="shared" si="0"/>
        <v>1</v>
      </c>
      <c r="K87" s="22" t="s">
        <v>41</v>
      </c>
      <c r="L87" s="22" t="s">
        <v>7</v>
      </c>
      <c r="M87" s="48"/>
      <c r="N87" s="42"/>
      <c r="O87" s="42"/>
      <c r="P87" s="46"/>
      <c r="Q87" s="42"/>
      <c r="R87" s="42"/>
      <c r="S87" s="43"/>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5">
        <f>total_amount_ba($B$2,$D$2,D87,F87,J87,K87,M87)</f>
        <v>0</v>
      </c>
      <c r="BB87" s="45">
        <f>BA87+SUM(N87:AZ87)</f>
        <v>0</v>
      </c>
      <c r="BC87" s="23" t="str">
        <f>SpellNumber(L87,BB87)</f>
        <v>INR Zero Only</v>
      </c>
      <c r="IE87" s="25">
        <v>1.01</v>
      </c>
      <c r="IF87" s="25" t="s">
        <v>36</v>
      </c>
      <c r="IG87" s="25" t="s">
        <v>33</v>
      </c>
      <c r="IH87" s="25">
        <v>123.223</v>
      </c>
      <c r="II87" s="25" t="s">
        <v>34</v>
      </c>
    </row>
    <row r="88" spans="1:243" s="14" customFormat="1" ht="21" customHeight="1">
      <c r="A88" s="92">
        <v>2.68999999999999</v>
      </c>
      <c r="B88" s="79" t="s">
        <v>125</v>
      </c>
      <c r="C88" s="56" t="s">
        <v>227</v>
      </c>
      <c r="D88" s="71"/>
      <c r="E88" s="54"/>
      <c r="F88" s="18"/>
      <c r="G88" s="18"/>
      <c r="H88" s="18"/>
      <c r="I88" s="18"/>
      <c r="J88" s="18"/>
      <c r="K88" s="18"/>
      <c r="L88" s="18"/>
      <c r="M88" s="18"/>
      <c r="N88" s="18"/>
      <c r="O88" s="18"/>
      <c r="P88" s="18"/>
      <c r="Q88" s="18"/>
      <c r="R88" s="18"/>
      <c r="S88" s="13"/>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63"/>
      <c r="BB88" s="63"/>
      <c r="BC88" s="18"/>
      <c r="IE88" s="15"/>
      <c r="IF88" s="15"/>
      <c r="IG88" s="15"/>
      <c r="IH88" s="15"/>
      <c r="II88" s="15"/>
    </row>
    <row r="89" spans="1:243" s="14" customFormat="1" ht="21" customHeight="1">
      <c r="A89" s="90">
        <v>2.69999999999999</v>
      </c>
      <c r="B89" s="89" t="s">
        <v>126</v>
      </c>
      <c r="C89" s="56" t="s">
        <v>228</v>
      </c>
      <c r="D89" s="71"/>
      <c r="E89" s="54"/>
      <c r="F89" s="18"/>
      <c r="G89" s="18"/>
      <c r="H89" s="18"/>
      <c r="I89" s="18"/>
      <c r="J89" s="18"/>
      <c r="K89" s="18"/>
      <c r="L89" s="18"/>
      <c r="M89" s="18"/>
      <c r="N89" s="18"/>
      <c r="O89" s="18"/>
      <c r="P89" s="18"/>
      <c r="Q89" s="18"/>
      <c r="R89" s="18"/>
      <c r="S89" s="13"/>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63"/>
      <c r="BB89" s="63"/>
      <c r="BC89" s="18"/>
      <c r="IE89" s="15"/>
      <c r="IF89" s="15"/>
      <c r="IG89" s="15"/>
      <c r="IH89" s="15"/>
      <c r="II89" s="15"/>
    </row>
    <row r="90" spans="1:243" s="24" customFormat="1" ht="36.75" customHeight="1">
      <c r="A90" s="92">
        <v>2.70999999999999</v>
      </c>
      <c r="B90" s="79" t="s">
        <v>127</v>
      </c>
      <c r="C90" s="56" t="s">
        <v>229</v>
      </c>
      <c r="D90" s="77">
        <v>2</v>
      </c>
      <c r="E90" s="77" t="s">
        <v>108</v>
      </c>
      <c r="F90" s="47"/>
      <c r="G90" s="26"/>
      <c r="H90" s="20"/>
      <c r="I90" s="19" t="s">
        <v>35</v>
      </c>
      <c r="J90" s="21">
        <f t="shared" si="0"/>
        <v>1</v>
      </c>
      <c r="K90" s="22" t="s">
        <v>41</v>
      </c>
      <c r="L90" s="22" t="s">
        <v>7</v>
      </c>
      <c r="M90" s="48"/>
      <c r="N90" s="42"/>
      <c r="O90" s="42"/>
      <c r="P90" s="46"/>
      <c r="Q90" s="42"/>
      <c r="R90" s="42"/>
      <c r="S90" s="43"/>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5">
        <f aca="true" t="shared" si="10" ref="BA90:BA108">total_amount_ba($B$2,$D$2,D90,F90,J90,K90,M90)</f>
        <v>0</v>
      </c>
      <c r="BB90" s="45">
        <f aca="true" t="shared" si="11" ref="BB90:BB108">BA90+SUM(N90:AZ90)</f>
        <v>0</v>
      </c>
      <c r="BC90" s="23" t="str">
        <f aca="true" t="shared" si="12" ref="BC90:BC108">SpellNumber(L90,BB90)</f>
        <v>INR Zero Only</v>
      </c>
      <c r="IE90" s="25">
        <v>1.01</v>
      </c>
      <c r="IF90" s="25" t="s">
        <v>36</v>
      </c>
      <c r="IG90" s="25" t="s">
        <v>33</v>
      </c>
      <c r="IH90" s="25">
        <v>123.223</v>
      </c>
      <c r="II90" s="25" t="s">
        <v>34</v>
      </c>
    </row>
    <row r="91" spans="1:243" s="24" customFormat="1" ht="33" customHeight="1">
      <c r="A91" s="90">
        <v>2.71999999999999</v>
      </c>
      <c r="B91" s="76" t="s">
        <v>128</v>
      </c>
      <c r="C91" s="56" t="s">
        <v>230</v>
      </c>
      <c r="D91" s="77">
        <v>2</v>
      </c>
      <c r="E91" s="77" t="s">
        <v>108</v>
      </c>
      <c r="F91" s="47"/>
      <c r="G91" s="26"/>
      <c r="H91" s="20"/>
      <c r="I91" s="19" t="s">
        <v>35</v>
      </c>
      <c r="J91" s="21">
        <f t="shared" si="0"/>
        <v>1</v>
      </c>
      <c r="K91" s="22" t="s">
        <v>41</v>
      </c>
      <c r="L91" s="22" t="s">
        <v>7</v>
      </c>
      <c r="M91" s="48"/>
      <c r="N91" s="42"/>
      <c r="O91" s="42"/>
      <c r="P91" s="46"/>
      <c r="Q91" s="42"/>
      <c r="R91" s="42"/>
      <c r="S91" s="43"/>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5">
        <f t="shared" si="10"/>
        <v>0</v>
      </c>
      <c r="BB91" s="45">
        <f t="shared" si="11"/>
        <v>0</v>
      </c>
      <c r="BC91" s="23" t="str">
        <f t="shared" si="12"/>
        <v>INR Zero Only</v>
      </c>
      <c r="IE91" s="25">
        <v>1.01</v>
      </c>
      <c r="IF91" s="25" t="s">
        <v>36</v>
      </c>
      <c r="IG91" s="25" t="s">
        <v>33</v>
      </c>
      <c r="IH91" s="25">
        <v>123.223</v>
      </c>
      <c r="II91" s="25" t="s">
        <v>34</v>
      </c>
    </row>
    <row r="92" spans="1:243" s="24" customFormat="1" ht="31.5" customHeight="1">
      <c r="A92" s="92">
        <v>2.72999999999999</v>
      </c>
      <c r="B92" s="76" t="s">
        <v>129</v>
      </c>
      <c r="C92" s="56" t="s">
        <v>231</v>
      </c>
      <c r="D92" s="77">
        <v>2</v>
      </c>
      <c r="E92" s="77" t="s">
        <v>108</v>
      </c>
      <c r="F92" s="47"/>
      <c r="G92" s="26"/>
      <c r="H92" s="20"/>
      <c r="I92" s="19" t="s">
        <v>35</v>
      </c>
      <c r="J92" s="21">
        <f t="shared" si="0"/>
        <v>1</v>
      </c>
      <c r="K92" s="22" t="s">
        <v>41</v>
      </c>
      <c r="L92" s="22" t="s">
        <v>7</v>
      </c>
      <c r="M92" s="48"/>
      <c r="N92" s="42"/>
      <c r="O92" s="42"/>
      <c r="P92" s="46"/>
      <c r="Q92" s="42"/>
      <c r="R92" s="42"/>
      <c r="S92" s="43"/>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5">
        <f t="shared" si="10"/>
        <v>0</v>
      </c>
      <c r="BB92" s="45">
        <f t="shared" si="11"/>
        <v>0</v>
      </c>
      <c r="BC92" s="23" t="str">
        <f t="shared" si="12"/>
        <v>INR Zero Only</v>
      </c>
      <c r="IE92" s="25">
        <v>1.01</v>
      </c>
      <c r="IF92" s="25" t="s">
        <v>36</v>
      </c>
      <c r="IG92" s="25" t="s">
        <v>33</v>
      </c>
      <c r="IH92" s="25">
        <v>123.223</v>
      </c>
      <c r="II92" s="25" t="s">
        <v>34</v>
      </c>
    </row>
    <row r="93" spans="1:243" s="24" customFormat="1" ht="40.5" customHeight="1">
      <c r="A93" s="90">
        <v>2.73999999999999</v>
      </c>
      <c r="B93" s="79" t="s">
        <v>130</v>
      </c>
      <c r="C93" s="56" t="s">
        <v>232</v>
      </c>
      <c r="D93" s="77">
        <v>2</v>
      </c>
      <c r="E93" s="77" t="s">
        <v>108</v>
      </c>
      <c r="F93" s="47"/>
      <c r="G93" s="26"/>
      <c r="H93" s="20"/>
      <c r="I93" s="19" t="s">
        <v>35</v>
      </c>
      <c r="J93" s="21">
        <f t="shared" si="0"/>
        <v>1</v>
      </c>
      <c r="K93" s="22" t="s">
        <v>41</v>
      </c>
      <c r="L93" s="22" t="s">
        <v>7</v>
      </c>
      <c r="M93" s="48"/>
      <c r="N93" s="42"/>
      <c r="O93" s="42"/>
      <c r="P93" s="46"/>
      <c r="Q93" s="42"/>
      <c r="R93" s="42"/>
      <c r="S93" s="43"/>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5">
        <f t="shared" si="10"/>
        <v>0</v>
      </c>
      <c r="BB93" s="45">
        <f t="shared" si="11"/>
        <v>0</v>
      </c>
      <c r="BC93" s="23" t="str">
        <f t="shared" si="12"/>
        <v>INR Zero Only</v>
      </c>
      <c r="IE93" s="25">
        <v>1.01</v>
      </c>
      <c r="IF93" s="25" t="s">
        <v>36</v>
      </c>
      <c r="IG93" s="25" t="s">
        <v>33</v>
      </c>
      <c r="IH93" s="25">
        <v>123.223</v>
      </c>
      <c r="II93" s="25" t="s">
        <v>34</v>
      </c>
    </row>
    <row r="94" spans="1:243" s="24" customFormat="1" ht="48" customHeight="1">
      <c r="A94" s="92">
        <v>2.74999999999998</v>
      </c>
      <c r="B94" s="79" t="s">
        <v>131</v>
      </c>
      <c r="C94" s="56" t="s">
        <v>233</v>
      </c>
      <c r="D94" s="77">
        <v>2</v>
      </c>
      <c r="E94" s="77" t="s">
        <v>109</v>
      </c>
      <c r="F94" s="47"/>
      <c r="G94" s="26"/>
      <c r="H94" s="20"/>
      <c r="I94" s="19" t="s">
        <v>35</v>
      </c>
      <c r="J94" s="21">
        <f t="shared" si="0"/>
        <v>1</v>
      </c>
      <c r="K94" s="22" t="s">
        <v>41</v>
      </c>
      <c r="L94" s="22" t="s">
        <v>7</v>
      </c>
      <c r="M94" s="48"/>
      <c r="N94" s="42"/>
      <c r="O94" s="42"/>
      <c r="P94" s="46"/>
      <c r="Q94" s="42"/>
      <c r="R94" s="42"/>
      <c r="S94" s="43"/>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5">
        <f t="shared" si="10"/>
        <v>0</v>
      </c>
      <c r="BB94" s="45">
        <f t="shared" si="11"/>
        <v>0</v>
      </c>
      <c r="BC94" s="23" t="str">
        <f t="shared" si="12"/>
        <v>INR Zero Only</v>
      </c>
      <c r="IE94" s="25">
        <v>1.01</v>
      </c>
      <c r="IF94" s="25" t="s">
        <v>36</v>
      </c>
      <c r="IG94" s="25" t="s">
        <v>33</v>
      </c>
      <c r="IH94" s="25">
        <v>123.223</v>
      </c>
      <c r="II94" s="25" t="s">
        <v>34</v>
      </c>
    </row>
    <row r="95" spans="1:243" s="24" customFormat="1" ht="51" customHeight="1">
      <c r="A95" s="90">
        <v>2.75999999999999</v>
      </c>
      <c r="B95" s="79" t="s">
        <v>132</v>
      </c>
      <c r="C95" s="56" t="s">
        <v>234</v>
      </c>
      <c r="D95" s="77">
        <v>2</v>
      </c>
      <c r="E95" s="77" t="s">
        <v>109</v>
      </c>
      <c r="F95" s="47"/>
      <c r="G95" s="26"/>
      <c r="H95" s="20"/>
      <c r="I95" s="19" t="s">
        <v>35</v>
      </c>
      <c r="J95" s="21">
        <f t="shared" si="0"/>
        <v>1</v>
      </c>
      <c r="K95" s="22" t="s">
        <v>41</v>
      </c>
      <c r="L95" s="22" t="s">
        <v>7</v>
      </c>
      <c r="M95" s="48"/>
      <c r="N95" s="42"/>
      <c r="O95" s="42"/>
      <c r="P95" s="46"/>
      <c r="Q95" s="42"/>
      <c r="R95" s="42"/>
      <c r="S95" s="43"/>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5">
        <f t="shared" si="10"/>
        <v>0</v>
      </c>
      <c r="BB95" s="45">
        <f t="shared" si="11"/>
        <v>0</v>
      </c>
      <c r="BC95" s="23" t="str">
        <f t="shared" si="12"/>
        <v>INR Zero Only</v>
      </c>
      <c r="IE95" s="25">
        <v>1.01</v>
      </c>
      <c r="IF95" s="25" t="s">
        <v>36</v>
      </c>
      <c r="IG95" s="25" t="s">
        <v>33</v>
      </c>
      <c r="IH95" s="25">
        <v>123.223</v>
      </c>
      <c r="II95" s="25" t="s">
        <v>34</v>
      </c>
    </row>
    <row r="96" spans="1:243" s="24" customFormat="1" ht="42" customHeight="1">
      <c r="A96" s="92">
        <v>2.76999999999998</v>
      </c>
      <c r="B96" s="79" t="s">
        <v>133</v>
      </c>
      <c r="C96" s="56" t="s">
        <v>235</v>
      </c>
      <c r="D96" s="77">
        <v>4</v>
      </c>
      <c r="E96" s="77" t="s">
        <v>109</v>
      </c>
      <c r="F96" s="47"/>
      <c r="G96" s="26"/>
      <c r="H96" s="20"/>
      <c r="I96" s="19" t="s">
        <v>35</v>
      </c>
      <c r="J96" s="21">
        <f t="shared" si="0"/>
        <v>1</v>
      </c>
      <c r="K96" s="22" t="s">
        <v>41</v>
      </c>
      <c r="L96" s="22" t="s">
        <v>7</v>
      </c>
      <c r="M96" s="48"/>
      <c r="N96" s="42"/>
      <c r="O96" s="42"/>
      <c r="P96" s="46"/>
      <c r="Q96" s="42"/>
      <c r="R96" s="42"/>
      <c r="S96" s="43"/>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5">
        <f t="shared" si="10"/>
        <v>0</v>
      </c>
      <c r="BB96" s="45">
        <f t="shared" si="11"/>
        <v>0</v>
      </c>
      <c r="BC96" s="23" t="str">
        <f t="shared" si="12"/>
        <v>INR Zero Only</v>
      </c>
      <c r="IE96" s="25">
        <v>1.01</v>
      </c>
      <c r="IF96" s="25" t="s">
        <v>36</v>
      </c>
      <c r="IG96" s="25" t="s">
        <v>33</v>
      </c>
      <c r="IH96" s="25">
        <v>123.223</v>
      </c>
      <c r="II96" s="25" t="s">
        <v>34</v>
      </c>
    </row>
    <row r="97" spans="1:243" s="24" customFormat="1" ht="36.75" customHeight="1">
      <c r="A97" s="90">
        <v>2.77999999999999</v>
      </c>
      <c r="B97" s="79" t="s">
        <v>134</v>
      </c>
      <c r="C97" s="56" t="s">
        <v>236</v>
      </c>
      <c r="D97" s="77">
        <v>4</v>
      </c>
      <c r="E97" s="77" t="s">
        <v>109</v>
      </c>
      <c r="F97" s="47"/>
      <c r="G97" s="26"/>
      <c r="H97" s="20"/>
      <c r="I97" s="19" t="s">
        <v>35</v>
      </c>
      <c r="J97" s="21">
        <f t="shared" si="0"/>
        <v>1</v>
      </c>
      <c r="K97" s="22" t="s">
        <v>41</v>
      </c>
      <c r="L97" s="22" t="s">
        <v>7</v>
      </c>
      <c r="M97" s="48"/>
      <c r="N97" s="42"/>
      <c r="O97" s="42"/>
      <c r="P97" s="46"/>
      <c r="Q97" s="42"/>
      <c r="R97" s="42"/>
      <c r="S97" s="43"/>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5">
        <f t="shared" si="10"/>
        <v>0</v>
      </c>
      <c r="BB97" s="45">
        <f t="shared" si="11"/>
        <v>0</v>
      </c>
      <c r="BC97" s="23" t="str">
        <f t="shared" si="12"/>
        <v>INR Zero Only</v>
      </c>
      <c r="IE97" s="25">
        <v>1.01</v>
      </c>
      <c r="IF97" s="25" t="s">
        <v>36</v>
      </c>
      <c r="IG97" s="25" t="s">
        <v>33</v>
      </c>
      <c r="IH97" s="25">
        <v>123.223</v>
      </c>
      <c r="II97" s="25" t="s">
        <v>34</v>
      </c>
    </row>
    <row r="98" spans="1:243" s="24" customFormat="1" ht="40.5" customHeight="1">
      <c r="A98" s="92">
        <v>2.78999999999998</v>
      </c>
      <c r="B98" s="79" t="s">
        <v>135</v>
      </c>
      <c r="C98" s="56" t="s">
        <v>237</v>
      </c>
      <c r="D98" s="77">
        <v>2</v>
      </c>
      <c r="E98" s="77" t="s">
        <v>109</v>
      </c>
      <c r="F98" s="47"/>
      <c r="G98" s="26"/>
      <c r="H98" s="20"/>
      <c r="I98" s="19" t="s">
        <v>35</v>
      </c>
      <c r="J98" s="21">
        <f t="shared" si="0"/>
        <v>1</v>
      </c>
      <c r="K98" s="22" t="s">
        <v>41</v>
      </c>
      <c r="L98" s="22" t="s">
        <v>7</v>
      </c>
      <c r="M98" s="48"/>
      <c r="N98" s="42"/>
      <c r="O98" s="42"/>
      <c r="P98" s="46"/>
      <c r="Q98" s="42"/>
      <c r="R98" s="42"/>
      <c r="S98" s="43"/>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5">
        <f t="shared" si="10"/>
        <v>0</v>
      </c>
      <c r="BB98" s="45">
        <f t="shared" si="11"/>
        <v>0</v>
      </c>
      <c r="BC98" s="23" t="str">
        <f t="shared" si="12"/>
        <v>INR Zero Only</v>
      </c>
      <c r="IE98" s="25">
        <v>1.01</v>
      </c>
      <c r="IF98" s="25" t="s">
        <v>36</v>
      </c>
      <c r="IG98" s="25" t="s">
        <v>33</v>
      </c>
      <c r="IH98" s="25">
        <v>123.223</v>
      </c>
      <c r="II98" s="25" t="s">
        <v>34</v>
      </c>
    </row>
    <row r="99" spans="1:243" s="24" customFormat="1" ht="39" customHeight="1">
      <c r="A99" s="90">
        <v>2.79999999999998</v>
      </c>
      <c r="B99" s="79" t="s">
        <v>136</v>
      </c>
      <c r="C99" s="56" t="s">
        <v>238</v>
      </c>
      <c r="D99" s="77">
        <v>2</v>
      </c>
      <c r="E99" s="77" t="s">
        <v>109</v>
      </c>
      <c r="F99" s="47"/>
      <c r="G99" s="26"/>
      <c r="H99" s="20"/>
      <c r="I99" s="19" t="s">
        <v>35</v>
      </c>
      <c r="J99" s="21">
        <f t="shared" si="0"/>
        <v>1</v>
      </c>
      <c r="K99" s="22" t="s">
        <v>41</v>
      </c>
      <c r="L99" s="22" t="s">
        <v>7</v>
      </c>
      <c r="M99" s="48"/>
      <c r="N99" s="42"/>
      <c r="O99" s="42"/>
      <c r="P99" s="46"/>
      <c r="Q99" s="42"/>
      <c r="R99" s="42"/>
      <c r="S99" s="43"/>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5">
        <f t="shared" si="10"/>
        <v>0</v>
      </c>
      <c r="BB99" s="45">
        <f t="shared" si="11"/>
        <v>0</v>
      </c>
      <c r="BC99" s="23" t="str">
        <f t="shared" si="12"/>
        <v>INR Zero Only</v>
      </c>
      <c r="IE99" s="25">
        <v>1.01</v>
      </c>
      <c r="IF99" s="25" t="s">
        <v>36</v>
      </c>
      <c r="IG99" s="25" t="s">
        <v>33</v>
      </c>
      <c r="IH99" s="25">
        <v>123.223</v>
      </c>
      <c r="II99" s="25" t="s">
        <v>34</v>
      </c>
    </row>
    <row r="100" spans="1:243" s="24" customFormat="1" ht="33" customHeight="1">
      <c r="A100" s="92">
        <v>2.80999999999998</v>
      </c>
      <c r="B100" s="79" t="s">
        <v>137</v>
      </c>
      <c r="C100" s="56" t="s">
        <v>239</v>
      </c>
      <c r="D100" s="77">
        <v>2</v>
      </c>
      <c r="E100" s="77" t="s">
        <v>109</v>
      </c>
      <c r="F100" s="47"/>
      <c r="G100" s="26"/>
      <c r="H100" s="20"/>
      <c r="I100" s="19" t="s">
        <v>35</v>
      </c>
      <c r="J100" s="21">
        <f t="shared" si="0"/>
        <v>1</v>
      </c>
      <c r="K100" s="22" t="s">
        <v>41</v>
      </c>
      <c r="L100" s="22" t="s">
        <v>7</v>
      </c>
      <c r="M100" s="48"/>
      <c r="N100" s="42"/>
      <c r="O100" s="42"/>
      <c r="P100" s="46"/>
      <c r="Q100" s="42"/>
      <c r="R100" s="42"/>
      <c r="S100" s="43"/>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5">
        <f t="shared" si="10"/>
        <v>0</v>
      </c>
      <c r="BB100" s="45">
        <f t="shared" si="11"/>
        <v>0</v>
      </c>
      <c r="BC100" s="23" t="str">
        <f t="shared" si="12"/>
        <v>INR Zero Only</v>
      </c>
      <c r="IE100" s="25">
        <v>1.01</v>
      </c>
      <c r="IF100" s="25" t="s">
        <v>36</v>
      </c>
      <c r="IG100" s="25" t="s">
        <v>33</v>
      </c>
      <c r="IH100" s="25">
        <v>123.223</v>
      </c>
      <c r="II100" s="25" t="s">
        <v>34</v>
      </c>
    </row>
    <row r="101" spans="1:243" s="24" customFormat="1" ht="33.75" customHeight="1">
      <c r="A101" s="90">
        <v>2.81999999999998</v>
      </c>
      <c r="B101" s="79" t="s">
        <v>138</v>
      </c>
      <c r="C101" s="56" t="s">
        <v>240</v>
      </c>
      <c r="D101" s="77">
        <v>2</v>
      </c>
      <c r="E101" s="77" t="s">
        <v>109</v>
      </c>
      <c r="F101" s="47"/>
      <c r="G101" s="26"/>
      <c r="H101" s="20"/>
      <c r="I101" s="19" t="s">
        <v>35</v>
      </c>
      <c r="J101" s="21">
        <f t="shared" si="0"/>
        <v>1</v>
      </c>
      <c r="K101" s="22" t="s">
        <v>41</v>
      </c>
      <c r="L101" s="22" t="s">
        <v>7</v>
      </c>
      <c r="M101" s="48"/>
      <c r="N101" s="42"/>
      <c r="O101" s="42"/>
      <c r="P101" s="46"/>
      <c r="Q101" s="42"/>
      <c r="R101" s="42"/>
      <c r="S101" s="43"/>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5">
        <f t="shared" si="10"/>
        <v>0</v>
      </c>
      <c r="BB101" s="45">
        <f t="shared" si="11"/>
        <v>0</v>
      </c>
      <c r="BC101" s="23" t="str">
        <f t="shared" si="12"/>
        <v>INR Zero Only</v>
      </c>
      <c r="IE101" s="25">
        <v>1.01</v>
      </c>
      <c r="IF101" s="25" t="s">
        <v>36</v>
      </c>
      <c r="IG101" s="25" t="s">
        <v>33</v>
      </c>
      <c r="IH101" s="25">
        <v>123.223</v>
      </c>
      <c r="II101" s="25" t="s">
        <v>34</v>
      </c>
    </row>
    <row r="102" spans="1:243" s="24" customFormat="1" ht="28.5" customHeight="1">
      <c r="A102" s="92">
        <v>2.82999999999998</v>
      </c>
      <c r="B102" s="79" t="s">
        <v>139</v>
      </c>
      <c r="C102" s="56" t="s">
        <v>241</v>
      </c>
      <c r="D102" s="77">
        <v>4</v>
      </c>
      <c r="E102" s="77" t="s">
        <v>108</v>
      </c>
      <c r="F102" s="47"/>
      <c r="G102" s="26"/>
      <c r="H102" s="20"/>
      <c r="I102" s="19" t="s">
        <v>35</v>
      </c>
      <c r="J102" s="21">
        <f t="shared" si="0"/>
        <v>1</v>
      </c>
      <c r="K102" s="22" t="s">
        <v>41</v>
      </c>
      <c r="L102" s="22" t="s">
        <v>7</v>
      </c>
      <c r="M102" s="48"/>
      <c r="N102" s="42"/>
      <c r="O102" s="42"/>
      <c r="P102" s="46"/>
      <c r="Q102" s="42"/>
      <c r="R102" s="42"/>
      <c r="S102" s="43"/>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5">
        <f t="shared" si="10"/>
        <v>0</v>
      </c>
      <c r="BB102" s="45">
        <f t="shared" si="11"/>
        <v>0</v>
      </c>
      <c r="BC102" s="23" t="str">
        <f t="shared" si="12"/>
        <v>INR Zero Only</v>
      </c>
      <c r="IE102" s="25">
        <v>1.01</v>
      </c>
      <c r="IF102" s="25" t="s">
        <v>36</v>
      </c>
      <c r="IG102" s="25" t="s">
        <v>33</v>
      </c>
      <c r="IH102" s="25">
        <v>123.223</v>
      </c>
      <c r="II102" s="25" t="s">
        <v>34</v>
      </c>
    </row>
    <row r="103" spans="1:243" s="24" customFormat="1" ht="23.25" customHeight="1">
      <c r="A103" s="90">
        <v>2.83999999999998</v>
      </c>
      <c r="B103" s="79" t="s">
        <v>140</v>
      </c>
      <c r="C103" s="56" t="s">
        <v>242</v>
      </c>
      <c r="D103" s="77">
        <v>4</v>
      </c>
      <c r="E103" s="77" t="s">
        <v>108</v>
      </c>
      <c r="F103" s="47"/>
      <c r="G103" s="26"/>
      <c r="H103" s="20"/>
      <c r="I103" s="19" t="s">
        <v>35</v>
      </c>
      <c r="J103" s="21">
        <f t="shared" si="0"/>
        <v>1</v>
      </c>
      <c r="K103" s="22" t="s">
        <v>41</v>
      </c>
      <c r="L103" s="22" t="s">
        <v>7</v>
      </c>
      <c r="M103" s="48"/>
      <c r="N103" s="42"/>
      <c r="O103" s="42"/>
      <c r="P103" s="46"/>
      <c r="Q103" s="42"/>
      <c r="R103" s="42"/>
      <c r="S103" s="43"/>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5">
        <f t="shared" si="10"/>
        <v>0</v>
      </c>
      <c r="BB103" s="45">
        <f t="shared" si="11"/>
        <v>0</v>
      </c>
      <c r="BC103" s="23" t="str">
        <f t="shared" si="12"/>
        <v>INR Zero Only</v>
      </c>
      <c r="IE103" s="25">
        <v>1.01</v>
      </c>
      <c r="IF103" s="25" t="s">
        <v>36</v>
      </c>
      <c r="IG103" s="25" t="s">
        <v>33</v>
      </c>
      <c r="IH103" s="25">
        <v>123.223</v>
      </c>
      <c r="II103" s="25" t="s">
        <v>34</v>
      </c>
    </row>
    <row r="104" spans="1:243" s="24" customFormat="1" ht="35.25" customHeight="1">
      <c r="A104" s="92">
        <v>2.84999999999998</v>
      </c>
      <c r="B104" s="79" t="s">
        <v>141</v>
      </c>
      <c r="C104" s="56" t="s">
        <v>243</v>
      </c>
      <c r="D104" s="77">
        <v>2</v>
      </c>
      <c r="E104" s="77" t="s">
        <v>108</v>
      </c>
      <c r="F104" s="47"/>
      <c r="G104" s="26"/>
      <c r="H104" s="20"/>
      <c r="I104" s="19" t="s">
        <v>35</v>
      </c>
      <c r="J104" s="21">
        <f t="shared" si="0"/>
        <v>1</v>
      </c>
      <c r="K104" s="22" t="s">
        <v>41</v>
      </c>
      <c r="L104" s="22" t="s">
        <v>7</v>
      </c>
      <c r="M104" s="48"/>
      <c r="N104" s="42"/>
      <c r="O104" s="42"/>
      <c r="P104" s="46"/>
      <c r="Q104" s="42"/>
      <c r="R104" s="42"/>
      <c r="S104" s="43"/>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5">
        <f t="shared" si="10"/>
        <v>0</v>
      </c>
      <c r="BB104" s="45">
        <f t="shared" si="11"/>
        <v>0</v>
      </c>
      <c r="BC104" s="23" t="str">
        <f t="shared" si="12"/>
        <v>INR Zero Only</v>
      </c>
      <c r="IE104" s="25">
        <v>1.01</v>
      </c>
      <c r="IF104" s="25" t="s">
        <v>36</v>
      </c>
      <c r="IG104" s="25" t="s">
        <v>33</v>
      </c>
      <c r="IH104" s="25">
        <v>123.223</v>
      </c>
      <c r="II104" s="25" t="s">
        <v>34</v>
      </c>
    </row>
    <row r="105" spans="1:243" s="24" customFormat="1" ht="33" customHeight="1">
      <c r="A105" s="90">
        <v>2.85999999999998</v>
      </c>
      <c r="B105" s="79" t="s">
        <v>142</v>
      </c>
      <c r="C105" s="56" t="s">
        <v>244</v>
      </c>
      <c r="D105" s="77">
        <v>4</v>
      </c>
      <c r="E105" s="77" t="s">
        <v>108</v>
      </c>
      <c r="F105" s="47"/>
      <c r="G105" s="26"/>
      <c r="H105" s="20"/>
      <c r="I105" s="19" t="s">
        <v>35</v>
      </c>
      <c r="J105" s="21">
        <f t="shared" si="0"/>
        <v>1</v>
      </c>
      <c r="K105" s="22" t="s">
        <v>41</v>
      </c>
      <c r="L105" s="22" t="s">
        <v>7</v>
      </c>
      <c r="M105" s="48"/>
      <c r="N105" s="42"/>
      <c r="O105" s="42"/>
      <c r="P105" s="46"/>
      <c r="Q105" s="42"/>
      <c r="R105" s="42"/>
      <c r="S105" s="43"/>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5">
        <f t="shared" si="10"/>
        <v>0</v>
      </c>
      <c r="BB105" s="45">
        <f t="shared" si="11"/>
        <v>0</v>
      </c>
      <c r="BC105" s="23" t="str">
        <f t="shared" si="12"/>
        <v>INR Zero Only</v>
      </c>
      <c r="IE105" s="25">
        <v>1.01</v>
      </c>
      <c r="IF105" s="25" t="s">
        <v>36</v>
      </c>
      <c r="IG105" s="25" t="s">
        <v>33</v>
      </c>
      <c r="IH105" s="25">
        <v>123.223</v>
      </c>
      <c r="II105" s="25" t="s">
        <v>34</v>
      </c>
    </row>
    <row r="106" spans="1:243" s="24" customFormat="1" ht="30" customHeight="1">
      <c r="A106" s="92">
        <v>2.86999999999998</v>
      </c>
      <c r="B106" s="79" t="s">
        <v>143</v>
      </c>
      <c r="C106" s="56" t="s">
        <v>245</v>
      </c>
      <c r="D106" s="77">
        <v>4</v>
      </c>
      <c r="E106" s="77" t="s">
        <v>108</v>
      </c>
      <c r="F106" s="47"/>
      <c r="G106" s="26"/>
      <c r="H106" s="20"/>
      <c r="I106" s="19" t="s">
        <v>35</v>
      </c>
      <c r="J106" s="21">
        <f t="shared" si="0"/>
        <v>1</v>
      </c>
      <c r="K106" s="22" t="s">
        <v>41</v>
      </c>
      <c r="L106" s="22" t="s">
        <v>7</v>
      </c>
      <c r="M106" s="48"/>
      <c r="N106" s="42"/>
      <c r="O106" s="42"/>
      <c r="P106" s="46"/>
      <c r="Q106" s="42"/>
      <c r="R106" s="42"/>
      <c r="S106" s="43"/>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5">
        <f t="shared" si="10"/>
        <v>0</v>
      </c>
      <c r="BB106" s="45">
        <f t="shared" si="11"/>
        <v>0</v>
      </c>
      <c r="BC106" s="23" t="str">
        <f t="shared" si="12"/>
        <v>INR Zero Only</v>
      </c>
      <c r="IE106" s="25">
        <v>1.01</v>
      </c>
      <c r="IF106" s="25" t="s">
        <v>36</v>
      </c>
      <c r="IG106" s="25" t="s">
        <v>33</v>
      </c>
      <c r="IH106" s="25">
        <v>123.223</v>
      </c>
      <c r="II106" s="25" t="s">
        <v>34</v>
      </c>
    </row>
    <row r="107" spans="1:243" s="24" customFormat="1" ht="27.75" customHeight="1">
      <c r="A107" s="90">
        <v>2.87999999999998</v>
      </c>
      <c r="B107" s="80" t="s">
        <v>144</v>
      </c>
      <c r="C107" s="56" t="s">
        <v>246</v>
      </c>
      <c r="D107" s="77">
        <v>2</v>
      </c>
      <c r="E107" s="77" t="s">
        <v>109</v>
      </c>
      <c r="F107" s="47"/>
      <c r="G107" s="26"/>
      <c r="H107" s="20"/>
      <c r="I107" s="19" t="s">
        <v>35</v>
      </c>
      <c r="J107" s="21">
        <f t="shared" si="0"/>
        <v>1</v>
      </c>
      <c r="K107" s="22" t="s">
        <v>41</v>
      </c>
      <c r="L107" s="22" t="s">
        <v>7</v>
      </c>
      <c r="M107" s="48"/>
      <c r="N107" s="42"/>
      <c r="O107" s="42"/>
      <c r="P107" s="46"/>
      <c r="Q107" s="42"/>
      <c r="R107" s="42"/>
      <c r="S107" s="43"/>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5">
        <f t="shared" si="10"/>
        <v>0</v>
      </c>
      <c r="BB107" s="45">
        <f t="shared" si="11"/>
        <v>0</v>
      </c>
      <c r="BC107" s="23" t="str">
        <f t="shared" si="12"/>
        <v>INR Zero Only</v>
      </c>
      <c r="IE107" s="25">
        <v>1.01</v>
      </c>
      <c r="IF107" s="25" t="s">
        <v>36</v>
      </c>
      <c r="IG107" s="25" t="s">
        <v>33</v>
      </c>
      <c r="IH107" s="25">
        <v>123.223</v>
      </c>
      <c r="II107" s="25" t="s">
        <v>34</v>
      </c>
    </row>
    <row r="108" spans="1:243" s="24" customFormat="1" ht="29.25" customHeight="1">
      <c r="A108" s="92">
        <v>2.88999999999998</v>
      </c>
      <c r="B108" s="80" t="s">
        <v>145</v>
      </c>
      <c r="C108" s="56" t="s">
        <v>247</v>
      </c>
      <c r="D108" s="77">
        <v>2</v>
      </c>
      <c r="E108" s="77" t="s">
        <v>109</v>
      </c>
      <c r="F108" s="47"/>
      <c r="G108" s="26"/>
      <c r="H108" s="20"/>
      <c r="I108" s="19" t="s">
        <v>35</v>
      </c>
      <c r="J108" s="21">
        <f t="shared" si="0"/>
        <v>1</v>
      </c>
      <c r="K108" s="22" t="s">
        <v>41</v>
      </c>
      <c r="L108" s="22" t="s">
        <v>7</v>
      </c>
      <c r="M108" s="48"/>
      <c r="N108" s="42"/>
      <c r="O108" s="42"/>
      <c r="P108" s="46"/>
      <c r="Q108" s="42"/>
      <c r="R108" s="42"/>
      <c r="S108" s="43"/>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5">
        <f t="shared" si="10"/>
        <v>0</v>
      </c>
      <c r="BB108" s="45">
        <f t="shared" si="11"/>
        <v>0</v>
      </c>
      <c r="BC108" s="23" t="str">
        <f t="shared" si="12"/>
        <v>INR Zero Only</v>
      </c>
      <c r="IE108" s="25">
        <v>1.01</v>
      </c>
      <c r="IF108" s="25" t="s">
        <v>36</v>
      </c>
      <c r="IG108" s="25" t="s">
        <v>33</v>
      </c>
      <c r="IH108" s="25">
        <v>123.223</v>
      </c>
      <c r="II108" s="25" t="s">
        <v>34</v>
      </c>
    </row>
    <row r="109" spans="1:243" s="14" customFormat="1" ht="21" customHeight="1">
      <c r="A109" s="90">
        <v>2.89999999999998</v>
      </c>
      <c r="B109" s="89" t="s">
        <v>146</v>
      </c>
      <c r="C109" s="56" t="s">
        <v>248</v>
      </c>
      <c r="D109" s="71"/>
      <c r="E109" s="54"/>
      <c r="F109" s="18"/>
      <c r="G109" s="18"/>
      <c r="H109" s="18"/>
      <c r="I109" s="18"/>
      <c r="J109" s="18"/>
      <c r="K109" s="18"/>
      <c r="L109" s="18"/>
      <c r="M109" s="18"/>
      <c r="N109" s="18"/>
      <c r="O109" s="18"/>
      <c r="P109" s="18"/>
      <c r="Q109" s="18"/>
      <c r="R109" s="18"/>
      <c r="S109" s="13"/>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63"/>
      <c r="BB109" s="63"/>
      <c r="BC109" s="18"/>
      <c r="IE109" s="15"/>
      <c r="IF109" s="15"/>
      <c r="IG109" s="15"/>
      <c r="IH109" s="15"/>
      <c r="II109" s="15"/>
    </row>
    <row r="110" spans="1:243" s="24" customFormat="1" ht="39" customHeight="1">
      <c r="A110" s="92">
        <v>2.90999999999998</v>
      </c>
      <c r="B110" s="79" t="s">
        <v>151</v>
      </c>
      <c r="C110" s="56" t="s">
        <v>249</v>
      </c>
      <c r="D110" s="77">
        <v>1</v>
      </c>
      <c r="E110" s="77" t="s">
        <v>108</v>
      </c>
      <c r="F110" s="47"/>
      <c r="G110" s="26"/>
      <c r="H110" s="20"/>
      <c r="I110" s="19" t="s">
        <v>35</v>
      </c>
      <c r="J110" s="21">
        <f t="shared" si="0"/>
        <v>1</v>
      </c>
      <c r="K110" s="22" t="s">
        <v>41</v>
      </c>
      <c r="L110" s="22" t="s">
        <v>7</v>
      </c>
      <c r="M110" s="48"/>
      <c r="N110" s="42"/>
      <c r="O110" s="42"/>
      <c r="P110" s="46"/>
      <c r="Q110" s="42"/>
      <c r="R110" s="42"/>
      <c r="S110" s="43"/>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5">
        <f>total_amount_ba($B$2,$D$2,D110,F110,J110,K110,M110)</f>
        <v>0</v>
      </c>
      <c r="BB110" s="45">
        <f>BA110+SUM(N110:AZ110)</f>
        <v>0</v>
      </c>
      <c r="BC110" s="23" t="str">
        <f>SpellNumber(L110,BB110)</f>
        <v>INR Zero Only</v>
      </c>
      <c r="IE110" s="25">
        <v>1.01</v>
      </c>
      <c r="IF110" s="25" t="s">
        <v>36</v>
      </c>
      <c r="IG110" s="25" t="s">
        <v>33</v>
      </c>
      <c r="IH110" s="25">
        <v>123.223</v>
      </c>
      <c r="II110" s="25" t="s">
        <v>34</v>
      </c>
    </row>
    <row r="111" spans="1:243" s="24" customFormat="1" ht="37.5" customHeight="1">
      <c r="A111" s="90">
        <v>2.91999999999998</v>
      </c>
      <c r="B111" s="79" t="s">
        <v>152</v>
      </c>
      <c r="C111" s="56" t="s">
        <v>250</v>
      </c>
      <c r="D111" s="77">
        <v>1</v>
      </c>
      <c r="E111" s="77" t="s">
        <v>108</v>
      </c>
      <c r="F111" s="47"/>
      <c r="G111" s="26"/>
      <c r="H111" s="20"/>
      <c r="I111" s="19" t="s">
        <v>35</v>
      </c>
      <c r="J111" s="21">
        <f t="shared" si="0"/>
        <v>1</v>
      </c>
      <c r="K111" s="22" t="s">
        <v>41</v>
      </c>
      <c r="L111" s="22" t="s">
        <v>7</v>
      </c>
      <c r="M111" s="48"/>
      <c r="N111" s="42"/>
      <c r="O111" s="42"/>
      <c r="P111" s="46"/>
      <c r="Q111" s="42"/>
      <c r="R111" s="42"/>
      <c r="S111" s="43"/>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5">
        <f>total_amount_ba($B$2,$D$2,D111,F111,J111,K111,M111)</f>
        <v>0</v>
      </c>
      <c r="BB111" s="45">
        <f>BA111+SUM(N111:AZ111)</f>
        <v>0</v>
      </c>
      <c r="BC111" s="23" t="str">
        <f>SpellNumber(L111,BB111)</f>
        <v>INR Zero Only</v>
      </c>
      <c r="IE111" s="25">
        <v>1.01</v>
      </c>
      <c r="IF111" s="25" t="s">
        <v>36</v>
      </c>
      <c r="IG111" s="25" t="s">
        <v>33</v>
      </c>
      <c r="IH111" s="25">
        <v>123.223</v>
      </c>
      <c r="II111" s="25" t="s">
        <v>34</v>
      </c>
    </row>
    <row r="112" spans="1:243" s="24" customFormat="1" ht="43.5" customHeight="1">
      <c r="A112" s="92">
        <v>2.92999999999998</v>
      </c>
      <c r="B112" s="79" t="s">
        <v>153</v>
      </c>
      <c r="C112" s="56" t="s">
        <v>251</v>
      </c>
      <c r="D112" s="77">
        <v>1</v>
      </c>
      <c r="E112" s="77" t="s">
        <v>108</v>
      </c>
      <c r="F112" s="47"/>
      <c r="G112" s="26"/>
      <c r="H112" s="20"/>
      <c r="I112" s="19" t="s">
        <v>35</v>
      </c>
      <c r="J112" s="21">
        <f t="shared" si="0"/>
        <v>1</v>
      </c>
      <c r="K112" s="22" t="s">
        <v>41</v>
      </c>
      <c r="L112" s="22" t="s">
        <v>7</v>
      </c>
      <c r="M112" s="48"/>
      <c r="N112" s="42"/>
      <c r="O112" s="42"/>
      <c r="P112" s="46"/>
      <c r="Q112" s="42"/>
      <c r="R112" s="42"/>
      <c r="S112" s="43"/>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5">
        <f>total_amount_ba($B$2,$D$2,D112,F112,J112,K112,M112)</f>
        <v>0</v>
      </c>
      <c r="BB112" s="45">
        <f>BA112+SUM(N112:AZ112)</f>
        <v>0</v>
      </c>
      <c r="BC112" s="23" t="str">
        <f>SpellNumber(L112,BB112)</f>
        <v>INR Zero Only</v>
      </c>
      <c r="IE112" s="25">
        <v>1.01</v>
      </c>
      <c r="IF112" s="25" t="s">
        <v>36</v>
      </c>
      <c r="IG112" s="25" t="s">
        <v>33</v>
      </c>
      <c r="IH112" s="25">
        <v>123.223</v>
      </c>
      <c r="II112" s="25" t="s">
        <v>34</v>
      </c>
    </row>
    <row r="113" spans="1:243" s="14" customFormat="1" ht="21" customHeight="1">
      <c r="A113" s="90">
        <v>2.93999999999998</v>
      </c>
      <c r="B113" s="89" t="s">
        <v>147</v>
      </c>
      <c r="C113" s="56" t="s">
        <v>252</v>
      </c>
      <c r="D113" s="71"/>
      <c r="E113" s="54"/>
      <c r="F113" s="18"/>
      <c r="G113" s="18"/>
      <c r="H113" s="18"/>
      <c r="I113" s="18"/>
      <c r="J113" s="18"/>
      <c r="K113" s="18"/>
      <c r="L113" s="18"/>
      <c r="M113" s="18"/>
      <c r="N113" s="18"/>
      <c r="O113" s="18"/>
      <c r="P113" s="18"/>
      <c r="Q113" s="18"/>
      <c r="R113" s="18"/>
      <c r="S113" s="13"/>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63"/>
      <c r="BB113" s="63"/>
      <c r="BC113" s="18"/>
      <c r="IE113" s="15"/>
      <c r="IF113" s="15"/>
      <c r="IG113" s="15"/>
      <c r="IH113" s="15"/>
      <c r="II113" s="15"/>
    </row>
    <row r="114" spans="1:243" s="24" customFormat="1" ht="38.25" customHeight="1">
      <c r="A114" s="92">
        <v>2.94999999999998</v>
      </c>
      <c r="B114" s="79" t="s">
        <v>148</v>
      </c>
      <c r="C114" s="56" t="s">
        <v>253</v>
      </c>
      <c r="D114" s="77">
        <v>1</v>
      </c>
      <c r="E114" s="77" t="s">
        <v>108</v>
      </c>
      <c r="F114" s="47"/>
      <c r="G114" s="26"/>
      <c r="H114" s="20"/>
      <c r="I114" s="19" t="s">
        <v>35</v>
      </c>
      <c r="J114" s="21">
        <f t="shared" si="0"/>
        <v>1</v>
      </c>
      <c r="K114" s="22" t="s">
        <v>41</v>
      </c>
      <c r="L114" s="22" t="s">
        <v>7</v>
      </c>
      <c r="M114" s="48"/>
      <c r="N114" s="42"/>
      <c r="O114" s="42"/>
      <c r="P114" s="46"/>
      <c r="Q114" s="42"/>
      <c r="R114" s="42"/>
      <c r="S114" s="43"/>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5">
        <f>total_amount_ba($B$2,$D$2,D114,F114,J114,K114,M114)</f>
        <v>0</v>
      </c>
      <c r="BB114" s="45">
        <f>BA114+SUM(N114:AZ114)</f>
        <v>0</v>
      </c>
      <c r="BC114" s="23" t="str">
        <f>SpellNumber(L114,BB114)</f>
        <v>INR Zero Only</v>
      </c>
      <c r="IE114" s="25">
        <v>1.01</v>
      </c>
      <c r="IF114" s="25" t="s">
        <v>36</v>
      </c>
      <c r="IG114" s="25" t="s">
        <v>33</v>
      </c>
      <c r="IH114" s="25">
        <v>123.223</v>
      </c>
      <c r="II114" s="25" t="s">
        <v>34</v>
      </c>
    </row>
    <row r="115" spans="1:243" s="24" customFormat="1" ht="40.5" customHeight="1">
      <c r="A115" s="90">
        <v>2.95999999999998</v>
      </c>
      <c r="B115" s="79" t="s">
        <v>149</v>
      </c>
      <c r="C115" s="56" t="s">
        <v>254</v>
      </c>
      <c r="D115" s="77">
        <v>2</v>
      </c>
      <c r="E115" s="77" t="s">
        <v>108</v>
      </c>
      <c r="F115" s="47"/>
      <c r="G115" s="26"/>
      <c r="H115" s="20"/>
      <c r="I115" s="19" t="s">
        <v>35</v>
      </c>
      <c r="J115" s="21">
        <f t="shared" si="0"/>
        <v>1</v>
      </c>
      <c r="K115" s="22" t="s">
        <v>41</v>
      </c>
      <c r="L115" s="22" t="s">
        <v>7</v>
      </c>
      <c r="M115" s="48"/>
      <c r="N115" s="42"/>
      <c r="O115" s="42"/>
      <c r="P115" s="46"/>
      <c r="Q115" s="42"/>
      <c r="R115" s="42"/>
      <c r="S115" s="43"/>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5">
        <f>total_amount_ba($B$2,$D$2,D115,F115,J115,K115,M115)</f>
        <v>0</v>
      </c>
      <c r="BB115" s="45">
        <f>BA115+SUM(N115:AZ115)</f>
        <v>0</v>
      </c>
      <c r="BC115" s="23" t="str">
        <f>SpellNumber(L115,BB115)</f>
        <v>INR Zero Only</v>
      </c>
      <c r="IE115" s="25">
        <v>1.01</v>
      </c>
      <c r="IF115" s="25" t="s">
        <v>36</v>
      </c>
      <c r="IG115" s="25" t="s">
        <v>33</v>
      </c>
      <c r="IH115" s="25">
        <v>123.223</v>
      </c>
      <c r="II115" s="25" t="s">
        <v>34</v>
      </c>
    </row>
    <row r="116" spans="1:243" s="24" customFormat="1" ht="45" customHeight="1">
      <c r="A116" s="92">
        <v>2.96999999999998</v>
      </c>
      <c r="B116" s="79" t="s">
        <v>150</v>
      </c>
      <c r="C116" s="56" t="s">
        <v>255</v>
      </c>
      <c r="D116" s="77">
        <v>4</v>
      </c>
      <c r="E116" s="77" t="s">
        <v>108</v>
      </c>
      <c r="F116" s="47"/>
      <c r="G116" s="26"/>
      <c r="H116" s="20"/>
      <c r="I116" s="19" t="s">
        <v>35</v>
      </c>
      <c r="J116" s="21">
        <f t="shared" si="0"/>
        <v>1</v>
      </c>
      <c r="K116" s="22" t="s">
        <v>41</v>
      </c>
      <c r="L116" s="22" t="s">
        <v>7</v>
      </c>
      <c r="M116" s="48"/>
      <c r="N116" s="42"/>
      <c r="O116" s="42"/>
      <c r="P116" s="46"/>
      <c r="Q116" s="42"/>
      <c r="R116" s="42"/>
      <c r="S116" s="43"/>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5">
        <f>total_amount_ba($B$2,$D$2,D116,F116,J116,K116,M116)</f>
        <v>0</v>
      </c>
      <c r="BB116" s="45">
        <f>BA116+SUM(N116:AZ116)</f>
        <v>0</v>
      </c>
      <c r="BC116" s="23" t="str">
        <f>SpellNumber(L116,BB116)</f>
        <v>INR Zero Only</v>
      </c>
      <c r="IE116" s="25">
        <v>1.01</v>
      </c>
      <c r="IF116" s="25" t="s">
        <v>36</v>
      </c>
      <c r="IG116" s="25" t="s">
        <v>33</v>
      </c>
      <c r="IH116" s="25">
        <v>123.223</v>
      </c>
      <c r="II116" s="25" t="s">
        <v>34</v>
      </c>
    </row>
    <row r="117" spans="1:243" s="14" customFormat="1" ht="21" customHeight="1">
      <c r="A117" s="91">
        <v>3</v>
      </c>
      <c r="B117" s="75" t="s">
        <v>258</v>
      </c>
      <c r="C117" s="56" t="s">
        <v>256</v>
      </c>
      <c r="D117" s="71"/>
      <c r="E117" s="54"/>
      <c r="F117" s="18"/>
      <c r="G117" s="18"/>
      <c r="H117" s="18"/>
      <c r="I117" s="18"/>
      <c r="J117" s="18"/>
      <c r="K117" s="18"/>
      <c r="L117" s="18"/>
      <c r="M117" s="18"/>
      <c r="N117" s="18"/>
      <c r="O117" s="18"/>
      <c r="P117" s="18"/>
      <c r="Q117" s="18"/>
      <c r="R117" s="18"/>
      <c r="S117" s="13"/>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63"/>
      <c r="BB117" s="63"/>
      <c r="BC117" s="18"/>
      <c r="IE117" s="15"/>
      <c r="IF117" s="15"/>
      <c r="IG117" s="15"/>
      <c r="IH117" s="15"/>
      <c r="II117" s="15"/>
    </row>
    <row r="118" spans="1:243" s="24" customFormat="1" ht="105.75" customHeight="1">
      <c r="A118" s="92">
        <v>3.01</v>
      </c>
      <c r="B118" s="80" t="s">
        <v>262</v>
      </c>
      <c r="C118" s="56" t="s">
        <v>257</v>
      </c>
      <c r="D118" s="77">
        <v>1</v>
      </c>
      <c r="E118" s="77" t="s">
        <v>109</v>
      </c>
      <c r="F118" s="47"/>
      <c r="G118" s="26"/>
      <c r="H118" s="20"/>
      <c r="I118" s="19" t="s">
        <v>35</v>
      </c>
      <c r="J118" s="21">
        <f>IF(I118="Less(-)",-1,1)</f>
        <v>1</v>
      </c>
      <c r="K118" s="22" t="s">
        <v>41</v>
      </c>
      <c r="L118" s="22" t="s">
        <v>7</v>
      </c>
      <c r="M118" s="48"/>
      <c r="N118" s="42"/>
      <c r="O118" s="42"/>
      <c r="P118" s="46"/>
      <c r="Q118" s="42"/>
      <c r="R118" s="42"/>
      <c r="S118" s="43"/>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5">
        <f>total_amount_ba($B$2,$D$2,D118,F118,J118,K118,M118)</f>
        <v>0</v>
      </c>
      <c r="BB118" s="45">
        <f>BA118+SUM(N118:AZ118)</f>
        <v>0</v>
      </c>
      <c r="BC118" s="23" t="str">
        <f>SpellNumber(L118,BB118)</f>
        <v>INR Zero Only</v>
      </c>
      <c r="IE118" s="25">
        <v>1.01</v>
      </c>
      <c r="IF118" s="25" t="s">
        <v>36</v>
      </c>
      <c r="IG118" s="25" t="s">
        <v>33</v>
      </c>
      <c r="IH118" s="25">
        <v>123.223</v>
      </c>
      <c r="II118" s="25" t="s">
        <v>34</v>
      </c>
    </row>
    <row r="119" spans="1:243" s="24" customFormat="1" ht="78" customHeight="1">
      <c r="A119" s="92">
        <v>3.02</v>
      </c>
      <c r="B119" s="79" t="s">
        <v>263</v>
      </c>
      <c r="C119" s="56" t="s">
        <v>259</v>
      </c>
      <c r="D119" s="77">
        <v>24</v>
      </c>
      <c r="E119" s="77" t="s">
        <v>108</v>
      </c>
      <c r="F119" s="47"/>
      <c r="G119" s="26"/>
      <c r="H119" s="20"/>
      <c r="I119" s="19" t="s">
        <v>35</v>
      </c>
      <c r="J119" s="21">
        <f>IF(I119="Less(-)",-1,1)</f>
        <v>1</v>
      </c>
      <c r="K119" s="22" t="s">
        <v>41</v>
      </c>
      <c r="L119" s="22" t="s">
        <v>7</v>
      </c>
      <c r="M119" s="48"/>
      <c r="N119" s="42"/>
      <c r="O119" s="42"/>
      <c r="P119" s="46"/>
      <c r="Q119" s="42"/>
      <c r="R119" s="42"/>
      <c r="S119" s="43"/>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5">
        <f>total_amount_ba($B$2,$D$2,D119,F119,J119,K119,M119)</f>
        <v>0</v>
      </c>
      <c r="BB119" s="45">
        <f>BA119+SUM(N119:AZ119)</f>
        <v>0</v>
      </c>
      <c r="BC119" s="23" t="str">
        <f>SpellNumber(L119,BB119)</f>
        <v>INR Zero Only</v>
      </c>
      <c r="IE119" s="25">
        <v>1.01</v>
      </c>
      <c r="IF119" s="25" t="s">
        <v>36</v>
      </c>
      <c r="IG119" s="25" t="s">
        <v>33</v>
      </c>
      <c r="IH119" s="25">
        <v>123.223</v>
      </c>
      <c r="II119" s="25" t="s">
        <v>34</v>
      </c>
    </row>
    <row r="120" spans="1:243" s="14" customFormat="1" ht="91.5" customHeight="1">
      <c r="A120" s="92">
        <v>3.03</v>
      </c>
      <c r="B120" s="79" t="s">
        <v>264</v>
      </c>
      <c r="C120" s="56" t="s">
        <v>260</v>
      </c>
      <c r="D120" s="71"/>
      <c r="E120" s="54"/>
      <c r="F120" s="18"/>
      <c r="G120" s="18"/>
      <c r="H120" s="18"/>
      <c r="I120" s="18"/>
      <c r="J120" s="18"/>
      <c r="K120" s="18"/>
      <c r="L120" s="18"/>
      <c r="M120" s="18"/>
      <c r="N120" s="18"/>
      <c r="O120" s="18"/>
      <c r="P120" s="18"/>
      <c r="Q120" s="18"/>
      <c r="R120" s="18"/>
      <c r="S120" s="13"/>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63"/>
      <c r="BB120" s="63"/>
      <c r="BC120" s="18"/>
      <c r="IE120" s="15"/>
      <c r="IF120" s="15"/>
      <c r="IG120" s="15"/>
      <c r="IH120" s="15"/>
      <c r="II120" s="15"/>
    </row>
    <row r="121" spans="1:243" s="24" customFormat="1" ht="28.5" customHeight="1">
      <c r="A121" s="92">
        <v>3.04</v>
      </c>
      <c r="B121" s="79" t="s">
        <v>265</v>
      </c>
      <c r="C121" s="56" t="s">
        <v>261</v>
      </c>
      <c r="D121" s="77">
        <v>8</v>
      </c>
      <c r="E121" s="77" t="s">
        <v>59</v>
      </c>
      <c r="F121" s="47"/>
      <c r="G121" s="26"/>
      <c r="H121" s="20"/>
      <c r="I121" s="19" t="s">
        <v>35</v>
      </c>
      <c r="J121" s="21">
        <f>IF(I121="Less(-)",-1,1)</f>
        <v>1</v>
      </c>
      <c r="K121" s="22" t="s">
        <v>41</v>
      </c>
      <c r="L121" s="22" t="s">
        <v>7</v>
      </c>
      <c r="M121" s="48"/>
      <c r="N121" s="42"/>
      <c r="O121" s="42"/>
      <c r="P121" s="46"/>
      <c r="Q121" s="42"/>
      <c r="R121" s="42"/>
      <c r="S121" s="43"/>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5">
        <f>total_amount_ba($B$2,$D$2,D121,F121,J121,K121,M121)</f>
        <v>0</v>
      </c>
      <c r="BB121" s="45">
        <f>BA121+SUM(N121:AZ121)</f>
        <v>0</v>
      </c>
      <c r="BC121" s="23" t="str">
        <f>SpellNumber(L121,BB121)</f>
        <v>INR Zero Only</v>
      </c>
      <c r="IE121" s="25">
        <v>1.01</v>
      </c>
      <c r="IF121" s="25" t="s">
        <v>36</v>
      </c>
      <c r="IG121" s="25" t="s">
        <v>33</v>
      </c>
      <c r="IH121" s="25">
        <v>123.223</v>
      </c>
      <c r="II121" s="25" t="s">
        <v>34</v>
      </c>
    </row>
    <row r="122" spans="1:243" s="14" customFormat="1" ht="21" customHeight="1">
      <c r="A122" s="92">
        <v>3.05</v>
      </c>
      <c r="B122" s="78" t="s">
        <v>154</v>
      </c>
      <c r="C122" s="56" t="s">
        <v>266</v>
      </c>
      <c r="D122" s="71"/>
      <c r="E122" s="54"/>
      <c r="F122" s="18"/>
      <c r="G122" s="18"/>
      <c r="H122" s="18"/>
      <c r="I122" s="18"/>
      <c r="J122" s="18"/>
      <c r="K122" s="18"/>
      <c r="L122" s="18"/>
      <c r="M122" s="18"/>
      <c r="N122" s="18"/>
      <c r="O122" s="18"/>
      <c r="P122" s="18"/>
      <c r="Q122" s="18"/>
      <c r="R122" s="18"/>
      <c r="S122" s="13"/>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63"/>
      <c r="BB122" s="63"/>
      <c r="BC122" s="18"/>
      <c r="IE122" s="15"/>
      <c r="IF122" s="15"/>
      <c r="IG122" s="15"/>
      <c r="IH122" s="15"/>
      <c r="II122" s="15"/>
    </row>
    <row r="123" spans="1:243" s="24" customFormat="1" ht="45" customHeight="1">
      <c r="A123" s="92">
        <v>3.06</v>
      </c>
      <c r="B123" s="80" t="s">
        <v>270</v>
      </c>
      <c r="C123" s="56" t="s">
        <v>267</v>
      </c>
      <c r="D123" s="77">
        <v>900</v>
      </c>
      <c r="E123" s="77" t="s">
        <v>63</v>
      </c>
      <c r="F123" s="47"/>
      <c r="G123" s="26"/>
      <c r="H123" s="20"/>
      <c r="I123" s="19" t="s">
        <v>35</v>
      </c>
      <c r="J123" s="21">
        <f>IF(I123="Less(-)",-1,1)</f>
        <v>1</v>
      </c>
      <c r="K123" s="22" t="s">
        <v>41</v>
      </c>
      <c r="L123" s="22" t="s">
        <v>7</v>
      </c>
      <c r="M123" s="48"/>
      <c r="N123" s="42"/>
      <c r="O123" s="42"/>
      <c r="P123" s="46"/>
      <c r="Q123" s="42"/>
      <c r="R123" s="42"/>
      <c r="S123" s="43"/>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5">
        <f>total_amount_ba($B$2,$D$2,D123,F123,J123,K123,M123)</f>
        <v>0</v>
      </c>
      <c r="BB123" s="45">
        <f>BA123+SUM(N123:AZ123)</f>
        <v>0</v>
      </c>
      <c r="BC123" s="23" t="str">
        <f>SpellNumber(L123,BB123)</f>
        <v>INR Zero Only</v>
      </c>
      <c r="IE123" s="25">
        <v>1.01</v>
      </c>
      <c r="IF123" s="25" t="s">
        <v>36</v>
      </c>
      <c r="IG123" s="25" t="s">
        <v>33</v>
      </c>
      <c r="IH123" s="25">
        <v>123.223</v>
      </c>
      <c r="II123" s="25" t="s">
        <v>34</v>
      </c>
    </row>
    <row r="124" spans="1:243" s="24" customFormat="1" ht="58.5" customHeight="1">
      <c r="A124" s="92">
        <v>3.07</v>
      </c>
      <c r="B124" s="80" t="s">
        <v>271</v>
      </c>
      <c r="C124" s="56" t="s">
        <v>268</v>
      </c>
      <c r="D124" s="77">
        <v>16</v>
      </c>
      <c r="E124" s="77" t="s">
        <v>109</v>
      </c>
      <c r="F124" s="47"/>
      <c r="G124" s="26"/>
      <c r="H124" s="20"/>
      <c r="I124" s="19" t="s">
        <v>35</v>
      </c>
      <c r="J124" s="21">
        <f>IF(I124="Less(-)",-1,1)</f>
        <v>1</v>
      </c>
      <c r="K124" s="22" t="s">
        <v>41</v>
      </c>
      <c r="L124" s="22" t="s">
        <v>7</v>
      </c>
      <c r="M124" s="48"/>
      <c r="N124" s="42"/>
      <c r="O124" s="42"/>
      <c r="P124" s="46"/>
      <c r="Q124" s="42"/>
      <c r="R124" s="42"/>
      <c r="S124" s="43"/>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5">
        <f>total_amount_ba($B$2,$D$2,D124,F124,J124,K124,M124)</f>
        <v>0</v>
      </c>
      <c r="BB124" s="45">
        <f>BA124+SUM(N124:AZ124)</f>
        <v>0</v>
      </c>
      <c r="BC124" s="23" t="str">
        <f>SpellNumber(L124,BB124)</f>
        <v>INR Zero Only</v>
      </c>
      <c r="IE124" s="25">
        <v>1.01</v>
      </c>
      <c r="IF124" s="25" t="s">
        <v>36</v>
      </c>
      <c r="IG124" s="25" t="s">
        <v>33</v>
      </c>
      <c r="IH124" s="25">
        <v>123.223</v>
      </c>
      <c r="II124" s="25" t="s">
        <v>34</v>
      </c>
    </row>
    <row r="125" spans="1:243" s="24" customFormat="1" ht="45" customHeight="1">
      <c r="A125" s="92">
        <v>3.08</v>
      </c>
      <c r="B125" s="80" t="s">
        <v>64</v>
      </c>
      <c r="C125" s="56" t="s">
        <v>269</v>
      </c>
      <c r="D125" s="77">
        <v>8</v>
      </c>
      <c r="E125" s="77" t="s">
        <v>34</v>
      </c>
      <c r="F125" s="47"/>
      <c r="G125" s="26"/>
      <c r="H125" s="20"/>
      <c r="I125" s="19" t="s">
        <v>35</v>
      </c>
      <c r="J125" s="21">
        <f>IF(I125="Less(-)",-1,1)</f>
        <v>1</v>
      </c>
      <c r="K125" s="22" t="s">
        <v>41</v>
      </c>
      <c r="L125" s="22" t="s">
        <v>7</v>
      </c>
      <c r="M125" s="48"/>
      <c r="N125" s="42"/>
      <c r="O125" s="42"/>
      <c r="P125" s="46"/>
      <c r="Q125" s="42"/>
      <c r="R125" s="42"/>
      <c r="S125" s="43"/>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5">
        <f>total_amount_ba($B$2,$D$2,D125,F125,J125,K125,M125)</f>
        <v>0</v>
      </c>
      <c r="BB125" s="45">
        <f>BA125+SUM(N125:AZ125)</f>
        <v>0</v>
      </c>
      <c r="BC125" s="23" t="str">
        <f>SpellNumber(L125,BB125)</f>
        <v>INR Zero Only</v>
      </c>
      <c r="IE125" s="25">
        <v>1.01</v>
      </c>
      <c r="IF125" s="25" t="s">
        <v>36</v>
      </c>
      <c r="IG125" s="25" t="s">
        <v>33</v>
      </c>
      <c r="IH125" s="25">
        <v>123.223</v>
      </c>
      <c r="II125" s="25" t="s">
        <v>34</v>
      </c>
    </row>
    <row r="126" spans="1:243" s="14" customFormat="1" ht="21" customHeight="1">
      <c r="A126" s="92">
        <v>3.09</v>
      </c>
      <c r="B126" s="81" t="s">
        <v>65</v>
      </c>
      <c r="C126" s="56" t="s">
        <v>272</v>
      </c>
      <c r="D126" s="71"/>
      <c r="E126" s="54"/>
      <c r="F126" s="18"/>
      <c r="G126" s="18"/>
      <c r="H126" s="18"/>
      <c r="I126" s="18"/>
      <c r="J126" s="18"/>
      <c r="K126" s="18"/>
      <c r="L126" s="18"/>
      <c r="M126" s="18"/>
      <c r="N126" s="18"/>
      <c r="O126" s="18"/>
      <c r="P126" s="18"/>
      <c r="Q126" s="18"/>
      <c r="R126" s="18"/>
      <c r="S126" s="13"/>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63"/>
      <c r="BB126" s="63"/>
      <c r="BC126" s="18"/>
      <c r="IE126" s="15"/>
      <c r="IF126" s="15"/>
      <c r="IG126" s="15"/>
      <c r="IH126" s="15"/>
      <c r="II126" s="15"/>
    </row>
    <row r="127" spans="1:243" s="24" customFormat="1" ht="21" customHeight="1">
      <c r="A127" s="92">
        <v>3.1</v>
      </c>
      <c r="B127" s="82" t="s">
        <v>66</v>
      </c>
      <c r="C127" s="56" t="s">
        <v>273</v>
      </c>
      <c r="D127" s="77">
        <v>400</v>
      </c>
      <c r="E127" s="77" t="s">
        <v>63</v>
      </c>
      <c r="F127" s="47"/>
      <c r="G127" s="26"/>
      <c r="H127" s="20"/>
      <c r="I127" s="19" t="s">
        <v>35</v>
      </c>
      <c r="J127" s="21">
        <f>IF(I127="Less(-)",-1,1)</f>
        <v>1</v>
      </c>
      <c r="K127" s="22" t="s">
        <v>41</v>
      </c>
      <c r="L127" s="22" t="s">
        <v>7</v>
      </c>
      <c r="M127" s="48"/>
      <c r="N127" s="42"/>
      <c r="O127" s="42"/>
      <c r="P127" s="46"/>
      <c r="Q127" s="42"/>
      <c r="R127" s="42"/>
      <c r="S127" s="43"/>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5">
        <f>total_amount_ba($B$2,$D$2,D127,F127,J127,K127,M127)</f>
        <v>0</v>
      </c>
      <c r="BB127" s="45">
        <f>BA127+SUM(N127:AZ127)</f>
        <v>0</v>
      </c>
      <c r="BC127" s="23" t="str">
        <f>SpellNumber(L127,BB127)</f>
        <v>INR Zero Only</v>
      </c>
      <c r="IE127" s="25">
        <v>1.01</v>
      </c>
      <c r="IF127" s="25" t="s">
        <v>36</v>
      </c>
      <c r="IG127" s="25" t="s">
        <v>33</v>
      </c>
      <c r="IH127" s="25">
        <v>123.223</v>
      </c>
      <c r="II127" s="25" t="s">
        <v>34</v>
      </c>
    </row>
    <row r="128" spans="1:243" s="24" customFormat="1" ht="21" customHeight="1">
      <c r="A128" s="92">
        <v>3.11</v>
      </c>
      <c r="B128" s="82" t="s">
        <v>67</v>
      </c>
      <c r="C128" s="56" t="s">
        <v>274</v>
      </c>
      <c r="D128" s="77">
        <v>400</v>
      </c>
      <c r="E128" s="77" t="s">
        <v>63</v>
      </c>
      <c r="F128" s="47"/>
      <c r="G128" s="26"/>
      <c r="H128" s="20"/>
      <c r="I128" s="19" t="s">
        <v>35</v>
      </c>
      <c r="J128" s="21">
        <f>IF(I128="Less(-)",-1,1)</f>
        <v>1</v>
      </c>
      <c r="K128" s="22" t="s">
        <v>41</v>
      </c>
      <c r="L128" s="22" t="s">
        <v>7</v>
      </c>
      <c r="M128" s="48"/>
      <c r="N128" s="42"/>
      <c r="O128" s="42"/>
      <c r="P128" s="46"/>
      <c r="Q128" s="42"/>
      <c r="R128" s="42"/>
      <c r="S128" s="43"/>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5">
        <f>total_amount_ba($B$2,$D$2,D128,F128,J128,K128,M128)</f>
        <v>0</v>
      </c>
      <c r="BB128" s="45">
        <f>BA128+SUM(N128:AZ128)</f>
        <v>0</v>
      </c>
      <c r="BC128" s="23" t="str">
        <f>SpellNumber(L128,BB128)</f>
        <v>INR Zero Only</v>
      </c>
      <c r="IE128" s="25">
        <v>1.01</v>
      </c>
      <c r="IF128" s="25" t="s">
        <v>36</v>
      </c>
      <c r="IG128" s="25" t="s">
        <v>33</v>
      </c>
      <c r="IH128" s="25">
        <v>123.223</v>
      </c>
      <c r="II128" s="25" t="s">
        <v>34</v>
      </c>
    </row>
    <row r="129" spans="1:243" s="24" customFormat="1" ht="21" customHeight="1">
      <c r="A129" s="92">
        <v>3.12</v>
      </c>
      <c r="B129" s="82" t="s">
        <v>68</v>
      </c>
      <c r="C129" s="56" t="s">
        <v>275</v>
      </c>
      <c r="D129" s="77">
        <v>400</v>
      </c>
      <c r="E129" s="77" t="s">
        <v>63</v>
      </c>
      <c r="F129" s="47"/>
      <c r="G129" s="26"/>
      <c r="H129" s="20"/>
      <c r="I129" s="19" t="s">
        <v>35</v>
      </c>
      <c r="J129" s="21">
        <f>IF(I129="Less(-)",-1,1)</f>
        <v>1</v>
      </c>
      <c r="K129" s="22" t="s">
        <v>41</v>
      </c>
      <c r="L129" s="22" t="s">
        <v>7</v>
      </c>
      <c r="M129" s="48"/>
      <c r="N129" s="42"/>
      <c r="O129" s="42"/>
      <c r="P129" s="46"/>
      <c r="Q129" s="42"/>
      <c r="R129" s="42"/>
      <c r="S129" s="43"/>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5">
        <f>total_amount_ba($B$2,$D$2,D129,F129,J129,K129,M129)</f>
        <v>0</v>
      </c>
      <c r="BB129" s="45">
        <f>BA129+SUM(N129:AZ129)</f>
        <v>0</v>
      </c>
      <c r="BC129" s="23" t="str">
        <f>SpellNumber(L129,BB129)</f>
        <v>INR Zero Only</v>
      </c>
      <c r="IE129" s="25">
        <v>1.01</v>
      </c>
      <c r="IF129" s="25" t="s">
        <v>36</v>
      </c>
      <c r="IG129" s="25" t="s">
        <v>33</v>
      </c>
      <c r="IH129" s="25">
        <v>123.223</v>
      </c>
      <c r="II129" s="25" t="s">
        <v>34</v>
      </c>
    </row>
    <row r="130" spans="1:243" s="24" customFormat="1" ht="21" customHeight="1">
      <c r="A130" s="92">
        <v>3.13</v>
      </c>
      <c r="B130" s="82" t="s">
        <v>69</v>
      </c>
      <c r="C130" s="56" t="s">
        <v>276</v>
      </c>
      <c r="D130" s="77">
        <v>400</v>
      </c>
      <c r="E130" s="77" t="s">
        <v>63</v>
      </c>
      <c r="F130" s="47"/>
      <c r="G130" s="26"/>
      <c r="H130" s="20"/>
      <c r="I130" s="19" t="s">
        <v>35</v>
      </c>
      <c r="J130" s="21">
        <f>IF(I130="Less(-)",-1,1)</f>
        <v>1</v>
      </c>
      <c r="K130" s="22" t="s">
        <v>41</v>
      </c>
      <c r="L130" s="22" t="s">
        <v>7</v>
      </c>
      <c r="M130" s="48"/>
      <c r="N130" s="42"/>
      <c r="O130" s="42"/>
      <c r="P130" s="46"/>
      <c r="Q130" s="42"/>
      <c r="R130" s="42"/>
      <c r="S130" s="43"/>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5">
        <f>total_amount_ba($B$2,$D$2,D130,F130,J130,K130,M130)</f>
        <v>0</v>
      </c>
      <c r="BB130" s="45">
        <f>BA130+SUM(N130:AZ130)</f>
        <v>0</v>
      </c>
      <c r="BC130" s="23" t="str">
        <f>SpellNumber(L130,BB130)</f>
        <v>INR Zero Only</v>
      </c>
      <c r="IE130" s="25">
        <v>1.01</v>
      </c>
      <c r="IF130" s="25" t="s">
        <v>36</v>
      </c>
      <c r="IG130" s="25" t="s">
        <v>33</v>
      </c>
      <c r="IH130" s="25">
        <v>123.223</v>
      </c>
      <c r="II130" s="25" t="s">
        <v>34</v>
      </c>
    </row>
    <row r="131" spans="1:243" s="24" customFormat="1" ht="21" customHeight="1">
      <c r="A131" s="92">
        <v>3.14</v>
      </c>
      <c r="B131" s="82" t="s">
        <v>70</v>
      </c>
      <c r="C131" s="56" t="s">
        <v>277</v>
      </c>
      <c r="D131" s="77">
        <v>400</v>
      </c>
      <c r="E131" s="77" t="s">
        <v>63</v>
      </c>
      <c r="F131" s="47"/>
      <c r="G131" s="26"/>
      <c r="H131" s="20"/>
      <c r="I131" s="19" t="s">
        <v>35</v>
      </c>
      <c r="J131" s="21">
        <f>IF(I131="Less(-)",-1,1)</f>
        <v>1</v>
      </c>
      <c r="K131" s="22" t="s">
        <v>41</v>
      </c>
      <c r="L131" s="22" t="s">
        <v>7</v>
      </c>
      <c r="M131" s="48"/>
      <c r="N131" s="42"/>
      <c r="O131" s="42"/>
      <c r="P131" s="46"/>
      <c r="Q131" s="42"/>
      <c r="R131" s="42"/>
      <c r="S131" s="43"/>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5">
        <f>total_amount_ba($B$2,$D$2,D131,F131,J131,K131,M131)</f>
        <v>0</v>
      </c>
      <c r="BB131" s="45">
        <f>BA131+SUM(N131:AZ131)</f>
        <v>0</v>
      </c>
      <c r="BC131" s="23" t="str">
        <f>SpellNumber(L131,BB131)</f>
        <v>INR Zero Only</v>
      </c>
      <c r="IE131" s="25">
        <v>1.01</v>
      </c>
      <c r="IF131" s="25" t="s">
        <v>36</v>
      </c>
      <c r="IG131" s="25" t="s">
        <v>33</v>
      </c>
      <c r="IH131" s="25">
        <v>123.223</v>
      </c>
      <c r="II131" s="25" t="s">
        <v>34</v>
      </c>
    </row>
    <row r="132" spans="1:243" s="14" customFormat="1" ht="21" customHeight="1">
      <c r="A132" s="92">
        <v>3.15</v>
      </c>
      <c r="B132" s="81" t="s">
        <v>73</v>
      </c>
      <c r="C132" s="56" t="s">
        <v>278</v>
      </c>
      <c r="D132" s="71"/>
      <c r="E132" s="54"/>
      <c r="F132" s="18"/>
      <c r="G132" s="18"/>
      <c r="H132" s="18"/>
      <c r="I132" s="18"/>
      <c r="J132" s="18"/>
      <c r="K132" s="18"/>
      <c r="L132" s="18"/>
      <c r="M132" s="18"/>
      <c r="N132" s="18"/>
      <c r="O132" s="18"/>
      <c r="P132" s="18"/>
      <c r="Q132" s="18"/>
      <c r="R132" s="18"/>
      <c r="S132" s="13"/>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63"/>
      <c r="BB132" s="63"/>
      <c r="BC132" s="18"/>
      <c r="IE132" s="15"/>
      <c r="IF132" s="15"/>
      <c r="IG132" s="15"/>
      <c r="IH132" s="15"/>
      <c r="II132" s="15"/>
    </row>
    <row r="133" spans="1:243" s="24" customFormat="1" ht="33.75" customHeight="1">
      <c r="A133" s="92">
        <v>3.16</v>
      </c>
      <c r="B133" s="82" t="s">
        <v>74</v>
      </c>
      <c r="C133" s="56" t="s">
        <v>279</v>
      </c>
      <c r="D133" s="77">
        <v>250</v>
      </c>
      <c r="E133" s="77" t="s">
        <v>63</v>
      </c>
      <c r="F133" s="47"/>
      <c r="G133" s="26"/>
      <c r="H133" s="20"/>
      <c r="I133" s="19" t="s">
        <v>35</v>
      </c>
      <c r="J133" s="21">
        <f>IF(I133="Less(-)",-1,1)</f>
        <v>1</v>
      </c>
      <c r="K133" s="22" t="s">
        <v>41</v>
      </c>
      <c r="L133" s="22" t="s">
        <v>7</v>
      </c>
      <c r="M133" s="48"/>
      <c r="N133" s="42"/>
      <c r="O133" s="42"/>
      <c r="P133" s="46"/>
      <c r="Q133" s="42"/>
      <c r="R133" s="42"/>
      <c r="S133" s="43"/>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f>total_amount_ba($B$2,$D$2,D133,F133,J133,K133,M133)</f>
        <v>0</v>
      </c>
      <c r="BB133" s="45">
        <f>BA133+SUM(N133:AZ133)</f>
        <v>0</v>
      </c>
      <c r="BC133" s="23" t="str">
        <f>SpellNumber(L133,BB133)</f>
        <v>INR Zero Only</v>
      </c>
      <c r="IE133" s="25">
        <v>1.01</v>
      </c>
      <c r="IF133" s="25" t="s">
        <v>36</v>
      </c>
      <c r="IG133" s="25" t="s">
        <v>33</v>
      </c>
      <c r="IH133" s="25">
        <v>123.223</v>
      </c>
      <c r="II133" s="25" t="s">
        <v>34</v>
      </c>
    </row>
    <row r="134" spans="1:243" s="24" customFormat="1" ht="33" customHeight="1">
      <c r="A134" s="92">
        <v>3.17</v>
      </c>
      <c r="B134" s="82" t="s">
        <v>75</v>
      </c>
      <c r="C134" s="56" t="s">
        <v>280</v>
      </c>
      <c r="D134" s="77">
        <v>250</v>
      </c>
      <c r="E134" s="77" t="s">
        <v>63</v>
      </c>
      <c r="F134" s="47"/>
      <c r="G134" s="26"/>
      <c r="H134" s="20"/>
      <c r="I134" s="19" t="s">
        <v>35</v>
      </c>
      <c r="J134" s="21">
        <f>IF(I134="Less(-)",-1,1)</f>
        <v>1</v>
      </c>
      <c r="K134" s="22" t="s">
        <v>41</v>
      </c>
      <c r="L134" s="22" t="s">
        <v>7</v>
      </c>
      <c r="M134" s="48"/>
      <c r="N134" s="42"/>
      <c r="O134" s="42"/>
      <c r="P134" s="46"/>
      <c r="Q134" s="42"/>
      <c r="R134" s="42"/>
      <c r="S134" s="43"/>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5">
        <f>total_amount_ba($B$2,$D$2,D134,F134,J134,K134,M134)</f>
        <v>0</v>
      </c>
      <c r="BB134" s="45">
        <f>BA134+SUM(N134:AZ134)</f>
        <v>0</v>
      </c>
      <c r="BC134" s="23" t="str">
        <f>SpellNumber(L134,BB134)</f>
        <v>INR Zero Only</v>
      </c>
      <c r="IE134" s="25">
        <v>1.01</v>
      </c>
      <c r="IF134" s="25" t="s">
        <v>36</v>
      </c>
      <c r="IG134" s="25" t="s">
        <v>33</v>
      </c>
      <c r="IH134" s="25">
        <v>123.223</v>
      </c>
      <c r="II134" s="25" t="s">
        <v>34</v>
      </c>
    </row>
    <row r="135" spans="1:243" s="24" customFormat="1" ht="31.5" customHeight="1">
      <c r="A135" s="92">
        <v>3.18</v>
      </c>
      <c r="B135" s="82" t="s">
        <v>76</v>
      </c>
      <c r="C135" s="56" t="s">
        <v>281</v>
      </c>
      <c r="D135" s="77">
        <v>250</v>
      </c>
      <c r="E135" s="77" t="s">
        <v>63</v>
      </c>
      <c r="F135" s="47"/>
      <c r="G135" s="26"/>
      <c r="H135" s="20"/>
      <c r="I135" s="19" t="s">
        <v>35</v>
      </c>
      <c r="J135" s="21">
        <f>IF(I135="Less(-)",-1,1)</f>
        <v>1</v>
      </c>
      <c r="K135" s="22" t="s">
        <v>41</v>
      </c>
      <c r="L135" s="22" t="s">
        <v>7</v>
      </c>
      <c r="M135" s="48"/>
      <c r="N135" s="42"/>
      <c r="O135" s="42"/>
      <c r="P135" s="46"/>
      <c r="Q135" s="42"/>
      <c r="R135" s="42"/>
      <c r="S135" s="43"/>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5">
        <f>total_amount_ba($B$2,$D$2,D135,F135,J135,K135,M135)</f>
        <v>0</v>
      </c>
      <c r="BB135" s="45">
        <f>BA135+SUM(N135:AZ135)</f>
        <v>0</v>
      </c>
      <c r="BC135" s="23" t="str">
        <f>SpellNumber(L135,BB135)</f>
        <v>INR Zero Only</v>
      </c>
      <c r="IE135" s="25">
        <v>1.01</v>
      </c>
      <c r="IF135" s="25" t="s">
        <v>36</v>
      </c>
      <c r="IG135" s="25" t="s">
        <v>33</v>
      </c>
      <c r="IH135" s="25">
        <v>123.223</v>
      </c>
      <c r="II135" s="25" t="s">
        <v>34</v>
      </c>
    </row>
    <row r="136" spans="1:243" s="24" customFormat="1" ht="36.75" customHeight="1">
      <c r="A136" s="92">
        <v>3.19</v>
      </c>
      <c r="B136" s="82" t="s">
        <v>77</v>
      </c>
      <c r="C136" s="56" t="s">
        <v>282</v>
      </c>
      <c r="D136" s="77">
        <v>250</v>
      </c>
      <c r="E136" s="77" t="s">
        <v>63</v>
      </c>
      <c r="F136" s="47"/>
      <c r="G136" s="26"/>
      <c r="H136" s="20"/>
      <c r="I136" s="19" t="s">
        <v>35</v>
      </c>
      <c r="J136" s="21">
        <f>IF(I136="Less(-)",-1,1)</f>
        <v>1</v>
      </c>
      <c r="K136" s="22" t="s">
        <v>41</v>
      </c>
      <c r="L136" s="22" t="s">
        <v>7</v>
      </c>
      <c r="M136" s="48"/>
      <c r="N136" s="42"/>
      <c r="O136" s="42"/>
      <c r="P136" s="46"/>
      <c r="Q136" s="42"/>
      <c r="R136" s="42"/>
      <c r="S136" s="43"/>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5">
        <f>total_amount_ba($B$2,$D$2,D136,F136,J136,K136,M136)</f>
        <v>0</v>
      </c>
      <c r="BB136" s="45">
        <f>BA136+SUM(N136:AZ136)</f>
        <v>0</v>
      </c>
      <c r="BC136" s="23" t="str">
        <f>SpellNumber(L136,BB136)</f>
        <v>INR Zero Only</v>
      </c>
      <c r="IE136" s="25">
        <v>1.01</v>
      </c>
      <c r="IF136" s="25" t="s">
        <v>36</v>
      </c>
      <c r="IG136" s="25" t="s">
        <v>33</v>
      </c>
      <c r="IH136" s="25">
        <v>123.223</v>
      </c>
      <c r="II136" s="25" t="s">
        <v>34</v>
      </c>
    </row>
    <row r="137" spans="1:243" s="14" customFormat="1" ht="68.25" customHeight="1">
      <c r="A137" s="92">
        <v>3.2</v>
      </c>
      <c r="B137" s="78" t="s">
        <v>364</v>
      </c>
      <c r="C137" s="56" t="s">
        <v>283</v>
      </c>
      <c r="D137" s="71"/>
      <c r="E137" s="54"/>
      <c r="F137" s="18"/>
      <c r="G137" s="18"/>
      <c r="H137" s="18"/>
      <c r="I137" s="18"/>
      <c r="J137" s="18"/>
      <c r="K137" s="18"/>
      <c r="L137" s="18"/>
      <c r="M137" s="18"/>
      <c r="N137" s="18"/>
      <c r="O137" s="18"/>
      <c r="P137" s="18"/>
      <c r="Q137" s="18"/>
      <c r="R137" s="18"/>
      <c r="S137" s="13"/>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63"/>
      <c r="BB137" s="63"/>
      <c r="BC137" s="18"/>
      <c r="IE137" s="15"/>
      <c r="IF137" s="15"/>
      <c r="IG137" s="15"/>
      <c r="IH137" s="15"/>
      <c r="II137" s="15"/>
    </row>
    <row r="138" spans="1:243" s="14" customFormat="1" ht="21" customHeight="1">
      <c r="A138" s="92">
        <v>3.21</v>
      </c>
      <c r="B138" s="78" t="s">
        <v>285</v>
      </c>
      <c r="C138" s="56" t="s">
        <v>284</v>
      </c>
      <c r="D138" s="71"/>
      <c r="E138" s="54"/>
      <c r="F138" s="18"/>
      <c r="G138" s="18"/>
      <c r="H138" s="18"/>
      <c r="I138" s="18"/>
      <c r="J138" s="18"/>
      <c r="K138" s="18"/>
      <c r="L138" s="18"/>
      <c r="M138" s="18"/>
      <c r="N138" s="18"/>
      <c r="O138" s="18"/>
      <c r="P138" s="18"/>
      <c r="Q138" s="18"/>
      <c r="R138" s="18"/>
      <c r="S138" s="13"/>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63"/>
      <c r="BB138" s="63"/>
      <c r="BC138" s="18"/>
      <c r="IE138" s="15"/>
      <c r="IF138" s="15"/>
      <c r="IG138" s="15"/>
      <c r="IH138" s="15"/>
      <c r="II138" s="15"/>
    </row>
    <row r="139" spans="1:243" s="24" customFormat="1" ht="24" customHeight="1">
      <c r="A139" s="92">
        <v>3.22</v>
      </c>
      <c r="B139" s="79" t="s">
        <v>286</v>
      </c>
      <c r="C139" s="56" t="s">
        <v>289</v>
      </c>
      <c r="D139" s="77">
        <v>8</v>
      </c>
      <c r="E139" s="77" t="s">
        <v>34</v>
      </c>
      <c r="F139" s="47"/>
      <c r="G139" s="26"/>
      <c r="H139" s="20"/>
      <c r="I139" s="19" t="s">
        <v>35</v>
      </c>
      <c r="J139" s="21">
        <f>IF(I139="Less(-)",-1,1)</f>
        <v>1</v>
      </c>
      <c r="K139" s="22" t="s">
        <v>41</v>
      </c>
      <c r="L139" s="22" t="s">
        <v>7</v>
      </c>
      <c r="M139" s="48"/>
      <c r="N139" s="42"/>
      <c r="O139" s="42"/>
      <c r="P139" s="46"/>
      <c r="Q139" s="42"/>
      <c r="R139" s="42"/>
      <c r="S139" s="43"/>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5">
        <f>total_amount_ba($B$2,$D$2,D139,F139,J139,K139,M139)</f>
        <v>0</v>
      </c>
      <c r="BB139" s="45">
        <f>BA139+SUM(N139:AZ139)</f>
        <v>0</v>
      </c>
      <c r="BC139" s="23" t="str">
        <f>SpellNumber(L139,BB139)</f>
        <v>INR Zero Only</v>
      </c>
      <c r="IE139" s="25">
        <v>1.01</v>
      </c>
      <c r="IF139" s="25" t="s">
        <v>36</v>
      </c>
      <c r="IG139" s="25" t="s">
        <v>33</v>
      </c>
      <c r="IH139" s="25">
        <v>123.223</v>
      </c>
      <c r="II139" s="25" t="s">
        <v>34</v>
      </c>
    </row>
    <row r="140" spans="1:243" s="24" customFormat="1" ht="33" customHeight="1">
      <c r="A140" s="92">
        <v>3.23</v>
      </c>
      <c r="B140" s="79" t="s">
        <v>287</v>
      </c>
      <c r="C140" s="56" t="s">
        <v>290</v>
      </c>
      <c r="D140" s="77">
        <v>2</v>
      </c>
      <c r="E140" s="77" t="s">
        <v>34</v>
      </c>
      <c r="F140" s="47"/>
      <c r="G140" s="26"/>
      <c r="H140" s="20"/>
      <c r="I140" s="19" t="s">
        <v>35</v>
      </c>
      <c r="J140" s="21">
        <f>IF(I140="Less(-)",-1,1)</f>
        <v>1</v>
      </c>
      <c r="K140" s="22" t="s">
        <v>41</v>
      </c>
      <c r="L140" s="22" t="s">
        <v>7</v>
      </c>
      <c r="M140" s="48"/>
      <c r="N140" s="42"/>
      <c r="O140" s="42"/>
      <c r="P140" s="46"/>
      <c r="Q140" s="42"/>
      <c r="R140" s="42"/>
      <c r="S140" s="43"/>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5">
        <f>total_amount_ba($B$2,$D$2,D140,F140,J140,K140,M140)</f>
        <v>0</v>
      </c>
      <c r="BB140" s="45">
        <f>BA140+SUM(N140:AZ140)</f>
        <v>0</v>
      </c>
      <c r="BC140" s="23" t="str">
        <f>SpellNumber(L140,BB140)</f>
        <v>INR Zero Only</v>
      </c>
      <c r="IE140" s="25">
        <v>1.01</v>
      </c>
      <c r="IF140" s="25" t="s">
        <v>36</v>
      </c>
      <c r="IG140" s="25" t="s">
        <v>33</v>
      </c>
      <c r="IH140" s="25">
        <v>123.223</v>
      </c>
      <c r="II140" s="25" t="s">
        <v>34</v>
      </c>
    </row>
    <row r="141" spans="1:243" s="24" customFormat="1" ht="30" customHeight="1">
      <c r="A141" s="92">
        <v>3.24</v>
      </c>
      <c r="B141" s="79" t="s">
        <v>288</v>
      </c>
      <c r="C141" s="56" t="s">
        <v>291</v>
      </c>
      <c r="D141" s="77">
        <v>1</v>
      </c>
      <c r="E141" s="77" t="s">
        <v>34</v>
      </c>
      <c r="F141" s="47"/>
      <c r="G141" s="26"/>
      <c r="H141" s="20"/>
      <c r="I141" s="19" t="s">
        <v>35</v>
      </c>
      <c r="J141" s="21">
        <f>IF(I141="Less(-)",-1,1)</f>
        <v>1</v>
      </c>
      <c r="K141" s="22" t="s">
        <v>41</v>
      </c>
      <c r="L141" s="22" t="s">
        <v>7</v>
      </c>
      <c r="M141" s="48"/>
      <c r="N141" s="42"/>
      <c r="O141" s="42"/>
      <c r="P141" s="46"/>
      <c r="Q141" s="42"/>
      <c r="R141" s="42"/>
      <c r="S141" s="43"/>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5">
        <f>total_amount_ba($B$2,$D$2,D141,F141,J141,K141,M141)</f>
        <v>0</v>
      </c>
      <c r="BB141" s="45">
        <f>BA141+SUM(N141:AZ141)</f>
        <v>0</v>
      </c>
      <c r="BC141" s="23" t="str">
        <f>SpellNumber(L141,BB141)</f>
        <v>INR Zero Only</v>
      </c>
      <c r="IE141" s="25">
        <v>1.01</v>
      </c>
      <c r="IF141" s="25" t="s">
        <v>36</v>
      </c>
      <c r="IG141" s="25" t="s">
        <v>33</v>
      </c>
      <c r="IH141" s="25">
        <v>123.223</v>
      </c>
      <c r="II141" s="25" t="s">
        <v>34</v>
      </c>
    </row>
    <row r="142" spans="1:243" s="14" customFormat="1" ht="42.75" customHeight="1">
      <c r="A142" s="92">
        <v>3.25000000000001</v>
      </c>
      <c r="B142" s="78" t="s">
        <v>366</v>
      </c>
      <c r="C142" s="56" t="s">
        <v>292</v>
      </c>
      <c r="D142" s="71"/>
      <c r="E142" s="54"/>
      <c r="F142" s="18"/>
      <c r="G142" s="18"/>
      <c r="H142" s="18"/>
      <c r="I142" s="18"/>
      <c r="J142" s="18"/>
      <c r="K142" s="18"/>
      <c r="L142" s="18"/>
      <c r="M142" s="18"/>
      <c r="N142" s="18"/>
      <c r="O142" s="18"/>
      <c r="P142" s="18"/>
      <c r="Q142" s="18"/>
      <c r="R142" s="18"/>
      <c r="S142" s="13"/>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63"/>
      <c r="BB142" s="63"/>
      <c r="BC142" s="18"/>
      <c r="IE142" s="15"/>
      <c r="IF142" s="15"/>
      <c r="IG142" s="15"/>
      <c r="IH142" s="15"/>
      <c r="II142" s="15"/>
    </row>
    <row r="143" spans="1:243" s="24" customFormat="1" ht="117.75" customHeight="1">
      <c r="A143" s="92">
        <v>3.26000000000001</v>
      </c>
      <c r="B143" s="80" t="s">
        <v>411</v>
      </c>
      <c r="C143" s="56" t="s">
        <v>293</v>
      </c>
      <c r="D143" s="77">
        <v>1</v>
      </c>
      <c r="E143" s="77" t="s">
        <v>71</v>
      </c>
      <c r="F143" s="47"/>
      <c r="G143" s="26"/>
      <c r="H143" s="20"/>
      <c r="I143" s="19" t="s">
        <v>35</v>
      </c>
      <c r="J143" s="21">
        <f>IF(I143="Less(-)",-1,1)</f>
        <v>1</v>
      </c>
      <c r="K143" s="22" t="s">
        <v>41</v>
      </c>
      <c r="L143" s="22" t="s">
        <v>7</v>
      </c>
      <c r="M143" s="48"/>
      <c r="N143" s="42"/>
      <c r="O143" s="42"/>
      <c r="P143" s="46"/>
      <c r="Q143" s="42"/>
      <c r="R143" s="42"/>
      <c r="S143" s="43"/>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5">
        <f>total_amount_ba($B$2,$D$2,D143,F143,J143,K143,M143)</f>
        <v>0</v>
      </c>
      <c r="BB143" s="45">
        <f>BA143+SUM(N143:AZ143)</f>
        <v>0</v>
      </c>
      <c r="BC143" s="23" t="str">
        <f>SpellNumber(L143,BB143)</f>
        <v>INR Zero Only</v>
      </c>
      <c r="IE143" s="25">
        <v>1.01</v>
      </c>
      <c r="IF143" s="25" t="s">
        <v>36</v>
      </c>
      <c r="IG143" s="25" t="s">
        <v>33</v>
      </c>
      <c r="IH143" s="25">
        <v>123.223</v>
      </c>
      <c r="II143" s="25" t="s">
        <v>34</v>
      </c>
    </row>
    <row r="144" spans="1:243" s="14" customFormat="1" ht="21" customHeight="1">
      <c r="A144" s="92">
        <v>3.27000000000001</v>
      </c>
      <c r="B144" s="81" t="s">
        <v>295</v>
      </c>
      <c r="C144" s="56" t="s">
        <v>294</v>
      </c>
      <c r="D144" s="71"/>
      <c r="E144" s="54"/>
      <c r="F144" s="18"/>
      <c r="G144" s="18"/>
      <c r="H144" s="18"/>
      <c r="I144" s="18"/>
      <c r="J144" s="18"/>
      <c r="K144" s="18"/>
      <c r="L144" s="18"/>
      <c r="M144" s="18"/>
      <c r="N144" s="18"/>
      <c r="O144" s="18"/>
      <c r="P144" s="18"/>
      <c r="Q144" s="18"/>
      <c r="R144" s="18"/>
      <c r="S144" s="13"/>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63"/>
      <c r="BB144" s="63"/>
      <c r="BC144" s="18"/>
      <c r="IE144" s="15"/>
      <c r="IF144" s="15"/>
      <c r="IG144" s="15"/>
      <c r="IH144" s="15"/>
      <c r="II144" s="15"/>
    </row>
    <row r="145" spans="1:243" s="24" customFormat="1" ht="30" customHeight="1">
      <c r="A145" s="92">
        <v>3.28000000000001</v>
      </c>
      <c r="B145" s="88" t="s">
        <v>296</v>
      </c>
      <c r="C145" s="56" t="s">
        <v>298</v>
      </c>
      <c r="D145" s="77">
        <v>0.3</v>
      </c>
      <c r="E145" s="77" t="s">
        <v>297</v>
      </c>
      <c r="F145" s="47"/>
      <c r="G145" s="26"/>
      <c r="H145" s="20"/>
      <c r="I145" s="19" t="s">
        <v>35</v>
      </c>
      <c r="J145" s="21">
        <f>IF(I145="Less(-)",-1,1)</f>
        <v>1</v>
      </c>
      <c r="K145" s="22" t="s">
        <v>41</v>
      </c>
      <c r="L145" s="22" t="s">
        <v>7</v>
      </c>
      <c r="M145" s="48"/>
      <c r="N145" s="42"/>
      <c r="O145" s="42"/>
      <c r="P145" s="46"/>
      <c r="Q145" s="42"/>
      <c r="R145" s="42"/>
      <c r="S145" s="43"/>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5">
        <f>total_amount_ba($B$2,$D$2,D145,F145,J145,K145,M145)</f>
        <v>0</v>
      </c>
      <c r="BB145" s="45">
        <f>BA145+SUM(N145:AZ145)</f>
        <v>0</v>
      </c>
      <c r="BC145" s="23" t="str">
        <f>SpellNumber(L145,BB145)</f>
        <v>INR Zero Only</v>
      </c>
      <c r="IE145" s="25">
        <v>1.01</v>
      </c>
      <c r="IF145" s="25" t="s">
        <v>36</v>
      </c>
      <c r="IG145" s="25" t="s">
        <v>33</v>
      </c>
      <c r="IH145" s="25">
        <v>123.223</v>
      </c>
      <c r="II145" s="25" t="s">
        <v>34</v>
      </c>
    </row>
    <row r="146" spans="1:243" s="14" customFormat="1" ht="39.75" customHeight="1">
      <c r="A146" s="92">
        <v>3.29000000000001</v>
      </c>
      <c r="B146" s="93" t="s">
        <v>360</v>
      </c>
      <c r="C146" s="56" t="s">
        <v>299</v>
      </c>
      <c r="D146" s="71"/>
      <c r="E146" s="54"/>
      <c r="F146" s="18"/>
      <c r="G146" s="18"/>
      <c r="H146" s="18"/>
      <c r="I146" s="18"/>
      <c r="J146" s="18"/>
      <c r="K146" s="18"/>
      <c r="L146" s="18"/>
      <c r="M146" s="18"/>
      <c r="N146" s="18"/>
      <c r="O146" s="18"/>
      <c r="P146" s="18"/>
      <c r="Q146" s="18"/>
      <c r="R146" s="18"/>
      <c r="S146" s="13"/>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63"/>
      <c r="BB146" s="63"/>
      <c r="BC146" s="18"/>
      <c r="IE146" s="15"/>
      <c r="IF146" s="15"/>
      <c r="IG146" s="15"/>
      <c r="IH146" s="15"/>
      <c r="II146" s="15"/>
    </row>
    <row r="147" spans="1:243" s="14" customFormat="1" ht="21" customHeight="1">
      <c r="A147" s="92">
        <v>3.30000000000001</v>
      </c>
      <c r="B147" s="94" t="s">
        <v>302</v>
      </c>
      <c r="C147" s="56" t="s">
        <v>300</v>
      </c>
      <c r="D147" s="71"/>
      <c r="E147" s="54"/>
      <c r="F147" s="18"/>
      <c r="G147" s="18"/>
      <c r="H147" s="18"/>
      <c r="I147" s="18"/>
      <c r="J147" s="18"/>
      <c r="K147" s="18"/>
      <c r="L147" s="18"/>
      <c r="M147" s="18"/>
      <c r="N147" s="18"/>
      <c r="O147" s="18"/>
      <c r="P147" s="18"/>
      <c r="Q147" s="18"/>
      <c r="R147" s="18"/>
      <c r="S147" s="13"/>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63"/>
      <c r="BB147" s="63"/>
      <c r="BC147" s="18"/>
      <c r="IE147" s="15"/>
      <c r="IF147" s="15"/>
      <c r="IG147" s="15"/>
      <c r="IH147" s="15"/>
      <c r="II147" s="15"/>
    </row>
    <row r="148" spans="1:243" s="24" customFormat="1" ht="30" customHeight="1">
      <c r="A148" s="92">
        <v>3.31000000000001</v>
      </c>
      <c r="B148" s="82" t="s">
        <v>303</v>
      </c>
      <c r="C148" s="56" t="s">
        <v>301</v>
      </c>
      <c r="D148" s="77">
        <v>3</v>
      </c>
      <c r="E148" s="77" t="s">
        <v>34</v>
      </c>
      <c r="F148" s="47"/>
      <c r="G148" s="26"/>
      <c r="H148" s="20"/>
      <c r="I148" s="19" t="s">
        <v>35</v>
      </c>
      <c r="J148" s="21">
        <f>IF(I148="Less(-)",-1,1)</f>
        <v>1</v>
      </c>
      <c r="K148" s="22" t="s">
        <v>41</v>
      </c>
      <c r="L148" s="22" t="s">
        <v>7</v>
      </c>
      <c r="M148" s="48"/>
      <c r="N148" s="42"/>
      <c r="O148" s="42"/>
      <c r="P148" s="46"/>
      <c r="Q148" s="42"/>
      <c r="R148" s="42"/>
      <c r="S148" s="43"/>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5">
        <f>total_amount_ba($B$2,$D$2,D148,F148,J148,K148,M148)</f>
        <v>0</v>
      </c>
      <c r="BB148" s="45">
        <f>BA148+SUM(N148:AZ148)</f>
        <v>0</v>
      </c>
      <c r="BC148" s="23" t="str">
        <f>SpellNumber(L148,BB148)</f>
        <v>INR Zero Only</v>
      </c>
      <c r="IE148" s="25">
        <v>1.01</v>
      </c>
      <c r="IF148" s="25" t="s">
        <v>36</v>
      </c>
      <c r="IG148" s="25" t="s">
        <v>33</v>
      </c>
      <c r="IH148" s="25">
        <v>123.223</v>
      </c>
      <c r="II148" s="25" t="s">
        <v>34</v>
      </c>
    </row>
    <row r="149" spans="1:243" s="24" customFormat="1" ht="36" customHeight="1">
      <c r="A149" s="92">
        <v>3.32000000000001</v>
      </c>
      <c r="B149" s="82" t="s">
        <v>304</v>
      </c>
      <c r="C149" s="56" t="s">
        <v>305</v>
      </c>
      <c r="D149" s="77">
        <v>6</v>
      </c>
      <c r="E149" s="77" t="s">
        <v>34</v>
      </c>
      <c r="F149" s="47"/>
      <c r="G149" s="26"/>
      <c r="H149" s="20"/>
      <c r="I149" s="19" t="s">
        <v>35</v>
      </c>
      <c r="J149" s="21">
        <f>IF(I149="Less(-)",-1,1)</f>
        <v>1</v>
      </c>
      <c r="K149" s="22" t="s">
        <v>41</v>
      </c>
      <c r="L149" s="22" t="s">
        <v>7</v>
      </c>
      <c r="M149" s="48"/>
      <c r="N149" s="42"/>
      <c r="O149" s="42"/>
      <c r="P149" s="46"/>
      <c r="Q149" s="42"/>
      <c r="R149" s="42"/>
      <c r="S149" s="43"/>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5">
        <f>total_amount_ba($B$2,$D$2,D149,F149,J149,K149,M149)</f>
        <v>0</v>
      </c>
      <c r="BB149" s="45">
        <f>BA149+SUM(N149:AZ149)</f>
        <v>0</v>
      </c>
      <c r="BC149" s="23" t="str">
        <f>SpellNumber(L149,BB149)</f>
        <v>INR Zero Only</v>
      </c>
      <c r="IE149" s="25">
        <v>1.01</v>
      </c>
      <c r="IF149" s="25" t="s">
        <v>36</v>
      </c>
      <c r="IG149" s="25" t="s">
        <v>33</v>
      </c>
      <c r="IH149" s="25">
        <v>123.223</v>
      </c>
      <c r="II149" s="25" t="s">
        <v>34</v>
      </c>
    </row>
    <row r="150" spans="1:243" s="14" customFormat="1" ht="21" customHeight="1">
      <c r="A150" s="92">
        <v>3.33000000000001</v>
      </c>
      <c r="B150" s="94" t="s">
        <v>307</v>
      </c>
      <c r="C150" s="56" t="s">
        <v>306</v>
      </c>
      <c r="D150" s="71"/>
      <c r="E150" s="54"/>
      <c r="F150" s="18"/>
      <c r="G150" s="18"/>
      <c r="H150" s="18"/>
      <c r="I150" s="18"/>
      <c r="J150" s="18"/>
      <c r="K150" s="18"/>
      <c r="L150" s="18"/>
      <c r="M150" s="18"/>
      <c r="N150" s="18"/>
      <c r="O150" s="18"/>
      <c r="P150" s="18"/>
      <c r="Q150" s="18"/>
      <c r="R150" s="18"/>
      <c r="S150" s="13"/>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63"/>
      <c r="BB150" s="63"/>
      <c r="BC150" s="18"/>
      <c r="IE150" s="15"/>
      <c r="IF150" s="15"/>
      <c r="IG150" s="15"/>
      <c r="IH150" s="15"/>
      <c r="II150" s="15"/>
    </row>
    <row r="151" spans="1:243" s="24" customFormat="1" ht="27" customHeight="1">
      <c r="A151" s="92">
        <v>3.34000000000001</v>
      </c>
      <c r="B151" s="82" t="s">
        <v>308</v>
      </c>
      <c r="C151" s="56" t="s">
        <v>312</v>
      </c>
      <c r="D151" s="77">
        <v>8</v>
      </c>
      <c r="E151" s="77" t="s">
        <v>34</v>
      </c>
      <c r="F151" s="47"/>
      <c r="G151" s="26"/>
      <c r="H151" s="20"/>
      <c r="I151" s="19" t="s">
        <v>35</v>
      </c>
      <c r="J151" s="21">
        <f>IF(I151="Less(-)",-1,1)</f>
        <v>1</v>
      </c>
      <c r="K151" s="22" t="s">
        <v>41</v>
      </c>
      <c r="L151" s="22" t="s">
        <v>7</v>
      </c>
      <c r="M151" s="48"/>
      <c r="N151" s="42"/>
      <c r="O151" s="42"/>
      <c r="P151" s="46"/>
      <c r="Q151" s="42"/>
      <c r="R151" s="42"/>
      <c r="S151" s="43"/>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5">
        <f>total_amount_ba($B$2,$D$2,D151,F151,J151,K151,M151)</f>
        <v>0</v>
      </c>
      <c r="BB151" s="45">
        <f>BA151+SUM(N151:AZ151)</f>
        <v>0</v>
      </c>
      <c r="BC151" s="23" t="str">
        <f>SpellNumber(L151,BB151)</f>
        <v>INR Zero Only</v>
      </c>
      <c r="IE151" s="25">
        <v>1.01</v>
      </c>
      <c r="IF151" s="25" t="s">
        <v>36</v>
      </c>
      <c r="IG151" s="25" t="s">
        <v>33</v>
      </c>
      <c r="IH151" s="25">
        <v>123.223</v>
      </c>
      <c r="II151" s="25" t="s">
        <v>34</v>
      </c>
    </row>
    <row r="152" spans="1:243" s="14" customFormat="1" ht="21" customHeight="1">
      <c r="A152" s="92">
        <v>3.35000000000001</v>
      </c>
      <c r="B152" s="78" t="s">
        <v>309</v>
      </c>
      <c r="C152" s="56" t="s">
        <v>313</v>
      </c>
      <c r="D152" s="71"/>
      <c r="E152" s="54"/>
      <c r="F152" s="18"/>
      <c r="G152" s="18"/>
      <c r="H152" s="18"/>
      <c r="I152" s="18"/>
      <c r="J152" s="18"/>
      <c r="K152" s="18"/>
      <c r="L152" s="18"/>
      <c r="M152" s="18"/>
      <c r="N152" s="18"/>
      <c r="O152" s="18"/>
      <c r="P152" s="18"/>
      <c r="Q152" s="18"/>
      <c r="R152" s="18"/>
      <c r="S152" s="13"/>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63"/>
      <c r="BB152" s="63"/>
      <c r="BC152" s="18"/>
      <c r="IE152" s="15"/>
      <c r="IF152" s="15"/>
      <c r="IG152" s="15"/>
      <c r="IH152" s="15"/>
      <c r="II152" s="15"/>
    </row>
    <row r="153" spans="1:243" s="24" customFormat="1" ht="45" customHeight="1">
      <c r="A153" s="92">
        <v>3.36000000000001</v>
      </c>
      <c r="B153" s="95" t="s">
        <v>310</v>
      </c>
      <c r="C153" s="56" t="s">
        <v>314</v>
      </c>
      <c r="D153" s="77">
        <v>25</v>
      </c>
      <c r="E153" s="77" t="s">
        <v>59</v>
      </c>
      <c r="F153" s="47"/>
      <c r="G153" s="26"/>
      <c r="H153" s="20"/>
      <c r="I153" s="19" t="s">
        <v>35</v>
      </c>
      <c r="J153" s="21">
        <f>IF(I153="Less(-)",-1,1)</f>
        <v>1</v>
      </c>
      <c r="K153" s="22" t="s">
        <v>41</v>
      </c>
      <c r="L153" s="22" t="s">
        <v>7</v>
      </c>
      <c r="M153" s="48"/>
      <c r="N153" s="42"/>
      <c r="O153" s="42"/>
      <c r="P153" s="46"/>
      <c r="Q153" s="42"/>
      <c r="R153" s="42"/>
      <c r="S153" s="43"/>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5">
        <f>total_amount_ba($B$2,$D$2,D153,F153,J153,K153,M153)</f>
        <v>0</v>
      </c>
      <c r="BB153" s="45">
        <f>BA153+SUM(N153:AZ153)</f>
        <v>0</v>
      </c>
      <c r="BC153" s="23" t="str">
        <f>SpellNumber(L153,BB153)</f>
        <v>INR Zero Only</v>
      </c>
      <c r="IE153" s="25">
        <v>1.01</v>
      </c>
      <c r="IF153" s="25" t="s">
        <v>36</v>
      </c>
      <c r="IG153" s="25" t="s">
        <v>33</v>
      </c>
      <c r="IH153" s="25">
        <v>123.223</v>
      </c>
      <c r="II153" s="25" t="s">
        <v>34</v>
      </c>
    </row>
    <row r="154" spans="1:243" s="24" customFormat="1" ht="45" customHeight="1">
      <c r="A154" s="92">
        <v>3.37000000000001</v>
      </c>
      <c r="B154" s="95" t="s">
        <v>311</v>
      </c>
      <c r="C154" s="56" t="s">
        <v>315</v>
      </c>
      <c r="D154" s="77">
        <v>25</v>
      </c>
      <c r="E154" s="77" t="s">
        <v>59</v>
      </c>
      <c r="F154" s="47"/>
      <c r="G154" s="26"/>
      <c r="H154" s="20"/>
      <c r="I154" s="19" t="s">
        <v>35</v>
      </c>
      <c r="J154" s="21">
        <f>IF(I154="Less(-)",-1,1)</f>
        <v>1</v>
      </c>
      <c r="K154" s="22" t="s">
        <v>41</v>
      </c>
      <c r="L154" s="22" t="s">
        <v>7</v>
      </c>
      <c r="M154" s="48"/>
      <c r="N154" s="42"/>
      <c r="O154" s="42"/>
      <c r="P154" s="46"/>
      <c r="Q154" s="42"/>
      <c r="R154" s="42"/>
      <c r="S154" s="43"/>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5">
        <f>total_amount_ba($B$2,$D$2,D154,F154,J154,K154,M154)</f>
        <v>0</v>
      </c>
      <c r="BB154" s="45">
        <f>BA154+SUM(N154:AZ154)</f>
        <v>0</v>
      </c>
      <c r="BC154" s="23" t="str">
        <f>SpellNumber(L154,BB154)</f>
        <v>INR Zero Only</v>
      </c>
      <c r="IE154" s="25">
        <v>1.01</v>
      </c>
      <c r="IF154" s="25" t="s">
        <v>36</v>
      </c>
      <c r="IG154" s="25" t="s">
        <v>33</v>
      </c>
      <c r="IH154" s="25">
        <v>123.223</v>
      </c>
      <c r="II154" s="25" t="s">
        <v>34</v>
      </c>
    </row>
    <row r="155" spans="1:243" s="14" customFormat="1" ht="21" customHeight="1">
      <c r="A155" s="92">
        <v>3.38000000000001</v>
      </c>
      <c r="B155" s="81" t="s">
        <v>318</v>
      </c>
      <c r="C155" s="56" t="s">
        <v>316</v>
      </c>
      <c r="D155" s="71"/>
      <c r="E155" s="54"/>
      <c r="F155" s="18"/>
      <c r="G155" s="18"/>
      <c r="H155" s="18"/>
      <c r="I155" s="18"/>
      <c r="J155" s="18"/>
      <c r="K155" s="18"/>
      <c r="L155" s="18"/>
      <c r="M155" s="18"/>
      <c r="N155" s="18"/>
      <c r="O155" s="18"/>
      <c r="P155" s="18"/>
      <c r="Q155" s="18"/>
      <c r="R155" s="18"/>
      <c r="S155" s="13"/>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63"/>
      <c r="BB155" s="63"/>
      <c r="BC155" s="18"/>
      <c r="IE155" s="15"/>
      <c r="IF155" s="15"/>
      <c r="IG155" s="15"/>
      <c r="IH155" s="15"/>
      <c r="II155" s="15"/>
    </row>
    <row r="156" spans="1:243" s="24" customFormat="1" ht="45" customHeight="1">
      <c r="A156" s="92">
        <v>3.39000000000001</v>
      </c>
      <c r="B156" s="76" t="s">
        <v>319</v>
      </c>
      <c r="C156" s="56" t="s">
        <v>317</v>
      </c>
      <c r="D156" s="77">
        <v>1</v>
      </c>
      <c r="E156" s="77" t="s">
        <v>71</v>
      </c>
      <c r="F156" s="47"/>
      <c r="G156" s="26"/>
      <c r="H156" s="20"/>
      <c r="I156" s="19" t="s">
        <v>35</v>
      </c>
      <c r="J156" s="21">
        <f>IF(I156="Less(-)",-1,1)</f>
        <v>1</v>
      </c>
      <c r="K156" s="22" t="s">
        <v>41</v>
      </c>
      <c r="L156" s="22" t="s">
        <v>7</v>
      </c>
      <c r="M156" s="48"/>
      <c r="N156" s="42"/>
      <c r="O156" s="42"/>
      <c r="P156" s="46"/>
      <c r="Q156" s="42"/>
      <c r="R156" s="42"/>
      <c r="S156" s="43"/>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5">
        <f>total_amount_ba($B$2,$D$2,D156,F156,J156,K156,M156)</f>
        <v>0</v>
      </c>
      <c r="BB156" s="45">
        <f>BA156+SUM(N156:AZ156)</f>
        <v>0</v>
      </c>
      <c r="BC156" s="23" t="str">
        <f>SpellNumber(L156,BB156)</f>
        <v>INR Zero Only</v>
      </c>
      <c r="IE156" s="25">
        <v>1.01</v>
      </c>
      <c r="IF156" s="25" t="s">
        <v>36</v>
      </c>
      <c r="IG156" s="25" t="s">
        <v>33</v>
      </c>
      <c r="IH156" s="25">
        <v>123.223</v>
      </c>
      <c r="II156" s="25" t="s">
        <v>34</v>
      </c>
    </row>
    <row r="157" spans="1:243" s="24" customFormat="1" ht="45" customHeight="1">
      <c r="A157" s="92">
        <v>3.40000000000001</v>
      </c>
      <c r="B157" s="78" t="s">
        <v>412</v>
      </c>
      <c r="C157" s="56" t="s">
        <v>320</v>
      </c>
      <c r="D157" s="77">
        <v>1</v>
      </c>
      <c r="E157" s="77" t="s">
        <v>71</v>
      </c>
      <c r="F157" s="47"/>
      <c r="G157" s="26"/>
      <c r="H157" s="20"/>
      <c r="I157" s="19" t="s">
        <v>35</v>
      </c>
      <c r="J157" s="21">
        <f>IF(I157="Less(-)",-1,1)</f>
        <v>1</v>
      </c>
      <c r="K157" s="22" t="s">
        <v>41</v>
      </c>
      <c r="L157" s="22" t="s">
        <v>7</v>
      </c>
      <c r="M157" s="48"/>
      <c r="N157" s="42"/>
      <c r="O157" s="42"/>
      <c r="P157" s="46"/>
      <c r="Q157" s="42"/>
      <c r="R157" s="42"/>
      <c r="S157" s="43"/>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5">
        <f>total_amount_ba($B$2,$D$2,D157,F157,J157,K157,M157)</f>
        <v>0</v>
      </c>
      <c r="BB157" s="45">
        <f>BA157+SUM(N157:AZ157)</f>
        <v>0</v>
      </c>
      <c r="BC157" s="23" t="str">
        <f>SpellNumber(L157,BB157)</f>
        <v>INR Zero Only</v>
      </c>
      <c r="IE157" s="25">
        <v>1.01</v>
      </c>
      <c r="IF157" s="25" t="s">
        <v>36</v>
      </c>
      <c r="IG157" s="25" t="s">
        <v>33</v>
      </c>
      <c r="IH157" s="25">
        <v>123.223</v>
      </c>
      <c r="II157" s="25" t="s">
        <v>34</v>
      </c>
    </row>
    <row r="158" spans="1:243" s="24" customFormat="1" ht="33" customHeight="1">
      <c r="A158" s="60" t="s">
        <v>39</v>
      </c>
      <c r="B158" s="61"/>
      <c r="C158" s="57"/>
      <c r="D158" s="72"/>
      <c r="E158" s="64"/>
      <c r="F158" s="65"/>
      <c r="G158" s="65"/>
      <c r="H158" s="66"/>
      <c r="I158" s="66"/>
      <c r="J158" s="66"/>
      <c r="K158" s="66"/>
      <c r="L158" s="6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49">
        <f>SUM(BA14:BA157)</f>
        <v>0</v>
      </c>
      <c r="BB158" s="49">
        <f>SUM(BB14:BB17)</f>
        <v>0</v>
      </c>
      <c r="BC158" s="23"/>
      <c r="IE158" s="25">
        <v>4</v>
      </c>
      <c r="IF158" s="25" t="s">
        <v>37</v>
      </c>
      <c r="IG158" s="25" t="s">
        <v>38</v>
      </c>
      <c r="IH158" s="25">
        <v>10</v>
      </c>
      <c r="II158" s="25" t="s">
        <v>34</v>
      </c>
    </row>
    <row r="159" spans="1:243" s="33" customFormat="1" ht="23.25" customHeight="1" hidden="1">
      <c r="A159" s="61" t="s">
        <v>43</v>
      </c>
      <c r="B159" s="62"/>
      <c r="C159" s="58"/>
      <c r="D159" s="73"/>
      <c r="E159" s="59" t="s">
        <v>40</v>
      </c>
      <c r="F159" s="40"/>
      <c r="G159" s="28"/>
      <c r="H159" s="29"/>
      <c r="I159" s="29"/>
      <c r="J159" s="29"/>
      <c r="K159" s="30"/>
      <c r="L159" s="31"/>
      <c r="M159" s="32"/>
      <c r="O159" s="24"/>
      <c r="P159" s="24"/>
      <c r="Q159" s="24"/>
      <c r="R159" s="24"/>
      <c r="S159" s="24"/>
      <c r="BA159" s="38">
        <f>IF(ISBLANK(F159),0,IF(E159="Excess (+)",ROUND(BA158+(BA158*F159),2),IF(E159="Less (-)",ROUND(BA158+(BA158*F159*(-1)),2),0)))</f>
        <v>0</v>
      </c>
      <c r="BB159" s="39">
        <f>ROUND(BA159,0)</f>
        <v>0</v>
      </c>
      <c r="BC159" s="23" t="str">
        <f>SpellNumber(L159,BB159)</f>
        <v> Zero Only</v>
      </c>
      <c r="IE159" s="34"/>
      <c r="IF159" s="34"/>
      <c r="IG159" s="34"/>
      <c r="IH159" s="34"/>
      <c r="II159" s="34"/>
    </row>
    <row r="160" spans="1:243" s="33" customFormat="1" ht="51" customHeight="1">
      <c r="A160" s="60" t="s">
        <v>42</v>
      </c>
      <c r="B160" s="60"/>
      <c r="C160" s="159" t="str">
        <f>SpellNumber($E$2,BA158)</f>
        <v>INR Zero Only</v>
      </c>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1"/>
      <c r="IE160" s="34"/>
      <c r="IF160" s="34"/>
      <c r="IG160" s="34"/>
      <c r="IH160" s="34"/>
      <c r="II160" s="34"/>
    </row>
    <row r="161" spans="3:243" s="14" customFormat="1" ht="15">
      <c r="C161" s="55"/>
      <c r="D161" s="74"/>
      <c r="E161" s="55"/>
      <c r="F161" s="35"/>
      <c r="G161" s="35"/>
      <c r="H161" s="35"/>
      <c r="I161" s="35"/>
      <c r="J161" s="35"/>
      <c r="K161" s="35"/>
      <c r="L161" s="35"/>
      <c r="M161" s="35"/>
      <c r="O161" s="35"/>
      <c r="BA161" s="35"/>
      <c r="BC161" s="35"/>
      <c r="IE161" s="15"/>
      <c r="IF161" s="15"/>
      <c r="IG161" s="15"/>
      <c r="IH161" s="15"/>
      <c r="II161" s="15"/>
    </row>
  </sheetData>
  <sheetProtection password="880D" sheet="1"/>
  <mergeCells count="8">
    <mergeCell ref="A9:BC9"/>
    <mergeCell ref="C160:BC16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9">
      <formula1>IF(ISBLANK(F159),$A$3:$C$3,$B$3:$C$3)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9">
      <formula1>0</formula1>
      <formula2>IF(E159&lt;&gt;"Select",99.9,0)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9">
      <formula1>IF(E159&lt;&gt;"Select",0,-1)</formula1>
      <formula2>IF(E159&lt;&gt;"Select",99.99,-1)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10:M112 M14:M18 M21:M23 M25:M26 M156:M157 M32:M37 M39:M42 M44:M54 M57 M28:M30 M62:M69 M72 M77 M79 M82:M83 M85:M87 M90:M108 M74:M75 M121 M118:M119 M127:M131 M133:M136 M139:M141 M143 M145 M148:M149 M123:M125 M114:M116 M151 M59:M60 M153:M1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10:H112 G14:H18 G21:H23 G25:H26 G156:H157 G32:H37 G39:H42 G44:H54 G57:H57 G28:H30 G62:H69 G72:H72 G77:H77 G79:H79 G82:H83 G85:H87 G90:H108 G74:H75 G121:H121 G118:H119 G127:H131 G133:H136 G139:H141 G143:H143 G145:H145 G148:H149 G123:H125 G114:H116 G151:H151 G59:H60 G153:H154">
      <formula1>0</formula1>
      <formula2>999999999999999</formula2>
    </dataValidation>
    <dataValidation type="list" allowBlank="1" showInputMessage="1" showErrorMessage="1" sqref="K110:K112 K14:K18 K21:K23 K25:K26 K156:K157 K32:K37 K39:K42 K44:K54 K57 K28:K30 K62:K69 K72 K77 K79 K82:K83 K85:K87 K90:K108 K74:K75 K121 K118:K119 K127:K131 K133:K136 K139:K141 K143 K145 K148:K149 K123:K125 K114:K116 K151 K59:K60 K153:K154">
      <formula1>"Partial Conversion, Full Conversion"</formula1>
    </dataValidation>
    <dataValidation allowBlank="1" showInputMessage="1" showErrorMessage="1" promptTitle="Addition / Deduction" prompt="Please Choose the correct One" sqref="J110:J112 J14:J18 J21:J23 J25:J26 J156:J157 J32:J37 J39:J42 J44:J54 J57 J28:J30 J62:J69 J72 J77 J79 J82:J83 J85:J87 J90:J108 J74:J75 J121 J118:J119 J127:J131 J133:J136 J139:J141 J143 J145 J148:J149 J123:J125 J114:J116 J151 J59:J60 J153:J154"/>
    <dataValidation type="list" showInputMessage="1" showErrorMessage="1" sqref="I110:I112 I14:I18 I21:I23 I25:I26 I156:I157 I32:I37 I39:I42 I44:I54 I57 I28:I30 I62:I69 I72 I77 I79 I82:I83 I85:I87 I90:I108 I74:I75 I121 I118:I119 I127:I131 I133:I136 I139:I141 I143 I145 I148:I149 I123:I125 I114:I116 I151 I59:I60 I153:I154">
      <formula1>"Excess(+), Less(-)"</formula1>
    </dataValidation>
    <dataValidation type="decimal" allowBlank="1" showInputMessage="1" showErrorMessage="1" errorTitle="Invalid Entry" error="Only Numeric Values are allowed. " sqref="A21 A23 A14:A18 A25 A27 A29 A31 A33 A35 A37 A39 A41 A43 A45 A47 A49 A51 A53 A55 A57 A59 A61 A63 A65 A67 A69 A71 A73 A75 A77 A79 A81 A83 A85 A87 A89 A91 A93 A95 A97 A99 A101 A103 A105 A107 A109 A111 A113 A1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10:O112 N14:O18 N21:O23 N25:O26 N156:O157 N32:O37 N39:O42 N44:O54 N57:O57 N28:O30 N62:O69 N72:O72 N77:O77 N79:O79 N82:O83 N85:O87 N90:O108 N74:O75 N121:O121 N118:O119 N127:O131 N133:O136 N139:O141 N143:O143 N145:O145 N148:O149 N123:O125 N114:O116 N151:O151 N59:O60 N153:O1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10:R112 R14:R18 R21:R23 R25:R26 R156:R157 R32:R37 R39:R42 R44:R54 R57 R28:R30 R62:R69 R72 R77 R79 R82:R83 R85:R87 R90:R108 R74:R75 R121 R118:R119 R127:R131 R133:R136 R139:R141 R143 R145 R148:R149 R123:R125 R114:R116 R151 R59:R60 R153:R1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10:Q112 Q14:Q18 Q21:Q23 Q25:Q26 Q156:Q157 Q32:Q37 Q39:Q42 Q44:Q54 Q57 Q28:Q30 Q62:Q69 Q72 Q77 Q79 Q82:Q83 Q85:Q87 Q90:Q108 Q74:Q75 Q121 Q118:Q119 Q127:Q131 Q133:Q136 Q139:Q141 Q143 Q145 Q148:Q149 Q123:Q125 Q114:Q116 Q151 Q59:Q60 Q153:Q154">
      <formula1>0</formula1>
      <formula2>999999999999999</formula2>
    </dataValidation>
    <dataValidation allowBlank="1" showInputMessage="1" showErrorMessage="1" promptTitle="Units" prompt="Please enter Units in text" sqref="E14:E18 E50:E54"/>
    <dataValidation type="decimal" allowBlank="1" showInputMessage="1" showErrorMessage="1" promptTitle="Quantity" prompt="Please enter the Quantity for this item. " errorTitle="Invalid Entry" error="Only Numeric Values are allowed. " sqref="D14:D18 F110:F112 F14:F18 F21:F23 F25:F26 F156:F157 F32:F37 F44:F54 F39:F42 D50:D54 F57 F28:F30 F62:F69 F72 F77 F79 F82:F83 F85:F87 F90:F108 F74:F75 F121 F118:F119 F127:F131 F133:F136 F139:F141 F143 F145 F148:F149 F123:F125 F114:F116 F151 F59:F60 F153:F154">
      <formula1>0</formula1>
      <formula2>999999999999999</formula2>
    </dataValidation>
    <dataValidation allowBlank="1" showInputMessage="1" showErrorMessage="1" promptTitle="Itemcode/Make" prompt="Please enter text" sqref="C14:C157"/>
    <dataValidation type="list" allowBlank="1" showInputMessage="1" showErrorMessage="1" sqref="L152 L153 L154 L155 L1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7">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161"/>
  <sheetViews>
    <sheetView showGridLines="0" zoomScale="80" zoomScaleNormal="80" zoomScalePageLayoutView="0" workbookViewId="0" topLeftCell="A1">
      <selection activeCell="BH9" sqref="BH9"/>
    </sheetView>
  </sheetViews>
  <sheetFormatPr defaultColWidth="9.140625" defaultRowHeight="15"/>
  <cols>
    <col min="1" max="1" width="15.140625" style="35" customWidth="1"/>
    <col min="2" max="2" width="49.00390625" style="35" customWidth="1"/>
    <col min="3" max="3" width="10.28125" style="55" hidden="1" customWidth="1"/>
    <col min="4" max="4" width="14.57421875" style="74" customWidth="1"/>
    <col min="5" max="5" width="11.28125" style="5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62" t="str">
        <f>B2&amp;" BoQ"</f>
        <v>Item Rate BoQ</v>
      </c>
      <c r="B1" s="162"/>
      <c r="C1" s="162"/>
      <c r="D1" s="162"/>
      <c r="E1" s="162"/>
      <c r="F1" s="162"/>
      <c r="G1" s="162"/>
      <c r="H1" s="162"/>
      <c r="I1" s="162"/>
      <c r="J1" s="162"/>
      <c r="K1" s="162"/>
      <c r="L1" s="162"/>
      <c r="O1" s="2"/>
      <c r="P1" s="2"/>
      <c r="Q1" s="3"/>
      <c r="IE1" s="3"/>
      <c r="IF1" s="3"/>
      <c r="IG1" s="3"/>
      <c r="IH1" s="3"/>
      <c r="II1" s="3"/>
    </row>
    <row r="2" spans="1:17" s="1" customFormat="1" ht="25.5" customHeight="1" hidden="1">
      <c r="A2" s="4" t="s">
        <v>3</v>
      </c>
      <c r="B2" s="4" t="s">
        <v>4</v>
      </c>
      <c r="C2" s="41" t="s">
        <v>5</v>
      </c>
      <c r="D2" s="68" t="s">
        <v>6</v>
      </c>
      <c r="E2" s="4" t="s">
        <v>7</v>
      </c>
      <c r="J2" s="5"/>
      <c r="K2" s="5"/>
      <c r="L2" s="5"/>
      <c r="O2" s="2"/>
      <c r="P2" s="2"/>
      <c r="Q2" s="3"/>
    </row>
    <row r="3" spans="1:243" s="1" customFormat="1" ht="30" customHeight="1" hidden="1">
      <c r="A3" s="1" t="s">
        <v>8</v>
      </c>
      <c r="C3" s="52" t="s">
        <v>9</v>
      </c>
      <c r="D3" s="69"/>
      <c r="E3" s="52"/>
      <c r="IE3" s="3"/>
      <c r="IF3" s="3"/>
      <c r="IG3" s="3"/>
      <c r="IH3" s="3"/>
      <c r="II3" s="3"/>
    </row>
    <row r="4" spans="1:243" s="6" customFormat="1" ht="30.75" customHeight="1">
      <c r="A4" s="163" t="s">
        <v>53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IE4" s="7"/>
      <c r="IF4" s="7"/>
      <c r="IG4" s="7"/>
      <c r="IH4" s="7"/>
      <c r="II4" s="7"/>
    </row>
    <row r="5" spans="1:243" s="6" customFormat="1" ht="30.75" customHeight="1">
      <c r="A5" s="163" t="s">
        <v>418</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IE5" s="7"/>
      <c r="IF5" s="7"/>
      <c r="IG5" s="7"/>
      <c r="IH5" s="7"/>
      <c r="II5" s="7"/>
    </row>
    <row r="6" spans="1:243" s="6" customFormat="1" ht="30.75" customHeight="1">
      <c r="A6" s="163" t="s">
        <v>50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IE6" s="7"/>
      <c r="IF6" s="7"/>
      <c r="IG6" s="7"/>
      <c r="IH6" s="7"/>
      <c r="II6" s="7"/>
    </row>
    <row r="7" spans="1:243" s="6" customFormat="1" ht="29.25" customHeight="1" hidden="1">
      <c r="A7" s="164" t="s">
        <v>10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IE7" s="7"/>
      <c r="IF7" s="7"/>
      <c r="IG7" s="7"/>
      <c r="IH7" s="7"/>
      <c r="II7" s="7"/>
    </row>
    <row r="8" spans="1:243" s="9" customFormat="1" ht="65.25" customHeight="1">
      <c r="A8" s="8" t="s">
        <v>44</v>
      </c>
      <c r="B8" s="165"/>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7"/>
      <c r="IE8" s="10"/>
      <c r="IF8" s="10"/>
      <c r="IG8" s="10"/>
      <c r="IH8" s="10"/>
      <c r="II8" s="10"/>
    </row>
    <row r="9" spans="1:243" s="11" customFormat="1" ht="61.5" customHeight="1">
      <c r="A9" s="156" t="s">
        <v>11</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8"/>
      <c r="IE9" s="12"/>
      <c r="IF9" s="12"/>
      <c r="IG9" s="12"/>
      <c r="IH9" s="12"/>
      <c r="II9" s="12"/>
    </row>
    <row r="10" spans="1:243" s="11" customFormat="1" ht="26.25" customHeight="1">
      <c r="A10" s="53" t="s">
        <v>12</v>
      </c>
      <c r="B10" s="53" t="s">
        <v>13</v>
      </c>
      <c r="C10" s="53" t="s">
        <v>13</v>
      </c>
      <c r="D10" s="70" t="s">
        <v>12</v>
      </c>
      <c r="E10" s="53" t="s">
        <v>13</v>
      </c>
      <c r="F10" s="53" t="s">
        <v>14</v>
      </c>
      <c r="G10" s="53" t="s">
        <v>14</v>
      </c>
      <c r="H10" s="53" t="s">
        <v>15</v>
      </c>
      <c r="I10" s="53" t="s">
        <v>13</v>
      </c>
      <c r="J10" s="53" t="s">
        <v>12</v>
      </c>
      <c r="K10" s="53" t="s">
        <v>16</v>
      </c>
      <c r="L10" s="53" t="s">
        <v>13</v>
      </c>
      <c r="M10" s="53" t="s">
        <v>12</v>
      </c>
      <c r="N10" s="53" t="s">
        <v>14</v>
      </c>
      <c r="O10" s="53" t="s">
        <v>14</v>
      </c>
      <c r="P10" s="53" t="s">
        <v>14</v>
      </c>
      <c r="Q10" s="53" t="s">
        <v>14</v>
      </c>
      <c r="R10" s="53" t="s">
        <v>15</v>
      </c>
      <c r="S10" s="53" t="s">
        <v>15</v>
      </c>
      <c r="T10" s="53" t="s">
        <v>14</v>
      </c>
      <c r="U10" s="53" t="s">
        <v>14</v>
      </c>
      <c r="V10" s="53" t="s">
        <v>14</v>
      </c>
      <c r="W10" s="53" t="s">
        <v>14</v>
      </c>
      <c r="X10" s="53" t="s">
        <v>15</v>
      </c>
      <c r="Y10" s="53" t="s">
        <v>15</v>
      </c>
      <c r="Z10" s="53" t="s">
        <v>14</v>
      </c>
      <c r="AA10" s="53" t="s">
        <v>14</v>
      </c>
      <c r="AB10" s="53" t="s">
        <v>14</v>
      </c>
      <c r="AC10" s="53" t="s">
        <v>14</v>
      </c>
      <c r="AD10" s="53" t="s">
        <v>15</v>
      </c>
      <c r="AE10" s="53" t="s">
        <v>15</v>
      </c>
      <c r="AF10" s="53" t="s">
        <v>14</v>
      </c>
      <c r="AG10" s="53" t="s">
        <v>14</v>
      </c>
      <c r="AH10" s="53" t="s">
        <v>14</v>
      </c>
      <c r="AI10" s="53" t="s">
        <v>14</v>
      </c>
      <c r="AJ10" s="53" t="s">
        <v>15</v>
      </c>
      <c r="AK10" s="53" t="s">
        <v>15</v>
      </c>
      <c r="AL10" s="53" t="s">
        <v>14</v>
      </c>
      <c r="AM10" s="53" t="s">
        <v>14</v>
      </c>
      <c r="AN10" s="53" t="s">
        <v>14</v>
      </c>
      <c r="AO10" s="53" t="s">
        <v>14</v>
      </c>
      <c r="AP10" s="53" t="s">
        <v>15</v>
      </c>
      <c r="AQ10" s="53" t="s">
        <v>15</v>
      </c>
      <c r="AR10" s="53" t="s">
        <v>14</v>
      </c>
      <c r="AS10" s="53" t="s">
        <v>14</v>
      </c>
      <c r="AT10" s="53" t="s">
        <v>12</v>
      </c>
      <c r="AU10" s="53" t="s">
        <v>12</v>
      </c>
      <c r="AV10" s="53" t="s">
        <v>15</v>
      </c>
      <c r="AW10" s="53" t="s">
        <v>15</v>
      </c>
      <c r="AX10" s="53" t="s">
        <v>12</v>
      </c>
      <c r="AY10" s="53" t="s">
        <v>12</v>
      </c>
      <c r="AZ10" s="53" t="s">
        <v>17</v>
      </c>
      <c r="BA10" s="53" t="s">
        <v>12</v>
      </c>
      <c r="BB10" s="53" t="s">
        <v>12</v>
      </c>
      <c r="BC10" s="53" t="s">
        <v>13</v>
      </c>
      <c r="IE10" s="12"/>
      <c r="IF10" s="12"/>
      <c r="IG10" s="12"/>
      <c r="IH10" s="12"/>
      <c r="II10" s="12"/>
    </row>
    <row r="11" spans="1:243" s="14" customFormat="1" ht="94.5" customHeight="1">
      <c r="A11" s="13" t="s">
        <v>0</v>
      </c>
      <c r="B11" s="13" t="s">
        <v>18</v>
      </c>
      <c r="C11" s="53" t="s">
        <v>1</v>
      </c>
      <c r="D11" s="70" t="s">
        <v>19</v>
      </c>
      <c r="E11" s="53"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4">
        <v>3</v>
      </c>
      <c r="D12" s="71">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1" customHeight="1">
      <c r="A13" s="54">
        <v>1</v>
      </c>
      <c r="B13" s="75" t="s">
        <v>355</v>
      </c>
      <c r="C13" s="54"/>
      <c r="D13" s="71"/>
      <c r="E13" s="54"/>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3"/>
      <c r="BB13" s="63"/>
      <c r="BC13" s="18"/>
      <c r="IE13" s="15"/>
      <c r="IF13" s="15"/>
      <c r="IG13" s="15"/>
      <c r="IH13" s="15"/>
      <c r="II13" s="15"/>
    </row>
    <row r="14" spans="1:243" s="24" customFormat="1" ht="268.5" customHeight="1">
      <c r="A14" s="90">
        <v>1.1</v>
      </c>
      <c r="B14" s="76" t="s">
        <v>369</v>
      </c>
      <c r="C14" s="56" t="s">
        <v>46</v>
      </c>
      <c r="D14" s="96">
        <v>2</v>
      </c>
      <c r="E14" s="77" t="s">
        <v>59</v>
      </c>
      <c r="F14" s="47"/>
      <c r="G14" s="26"/>
      <c r="H14" s="20"/>
      <c r="I14" s="19" t="s">
        <v>35</v>
      </c>
      <c r="J14" s="21">
        <f aca="true" t="shared" si="0" ref="J14:J116">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174" customHeight="1">
      <c r="A15" s="90">
        <v>1.2</v>
      </c>
      <c r="B15" s="76" t="s">
        <v>413</v>
      </c>
      <c r="C15" s="56" t="s">
        <v>47</v>
      </c>
      <c r="D15" s="96">
        <v>2</v>
      </c>
      <c r="E15" s="77" t="s">
        <v>59</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110.25" customHeight="1">
      <c r="A16" s="90">
        <v>1.3</v>
      </c>
      <c r="B16" s="76" t="s">
        <v>361</v>
      </c>
      <c r="C16" s="56" t="s">
        <v>48</v>
      </c>
      <c r="D16" s="96">
        <v>2</v>
      </c>
      <c r="E16" s="77" t="s">
        <v>59</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90.75" customHeight="1">
      <c r="A17" s="90">
        <v>1.4</v>
      </c>
      <c r="B17" s="76" t="s">
        <v>362</v>
      </c>
      <c r="C17" s="56" t="s">
        <v>155</v>
      </c>
      <c r="D17" s="96">
        <v>75</v>
      </c>
      <c r="E17" s="77" t="s">
        <v>323</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48.75" customHeight="1">
      <c r="A18" s="90">
        <v>1.5</v>
      </c>
      <c r="B18" s="76" t="s">
        <v>54</v>
      </c>
      <c r="C18" s="56" t="s">
        <v>156</v>
      </c>
      <c r="D18" s="96">
        <v>2</v>
      </c>
      <c r="E18" s="51" t="s">
        <v>34</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21" customHeight="1">
      <c r="A19" s="91">
        <v>2</v>
      </c>
      <c r="B19" s="78" t="s">
        <v>356</v>
      </c>
      <c r="C19" s="56" t="s">
        <v>158</v>
      </c>
      <c r="D19" s="71"/>
      <c r="E19" s="54"/>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3"/>
      <c r="BB19" s="63"/>
      <c r="BC19" s="18"/>
      <c r="IE19" s="15"/>
      <c r="IF19" s="15"/>
      <c r="IG19" s="15"/>
      <c r="IH19" s="15"/>
      <c r="II19" s="15"/>
    </row>
    <row r="20" spans="1:243" s="14" customFormat="1" ht="21" customHeight="1">
      <c r="A20" s="92">
        <v>2.01</v>
      </c>
      <c r="B20" s="78" t="s">
        <v>55</v>
      </c>
      <c r="C20" s="56" t="s">
        <v>159</v>
      </c>
      <c r="D20" s="71"/>
      <c r="E20" s="54"/>
      <c r="F20" s="18"/>
      <c r="G20" s="18"/>
      <c r="H20" s="18"/>
      <c r="I20" s="18"/>
      <c r="J20" s="18"/>
      <c r="K20" s="18"/>
      <c r="L20" s="18"/>
      <c r="M20" s="18"/>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3"/>
      <c r="BB20" s="63"/>
      <c r="BC20" s="18"/>
      <c r="IE20" s="15"/>
      <c r="IF20" s="15"/>
      <c r="IG20" s="15"/>
      <c r="IH20" s="15"/>
      <c r="II20" s="15"/>
    </row>
    <row r="21" spans="1:243" s="24" customFormat="1" ht="198.75" customHeight="1">
      <c r="A21" s="90">
        <v>2.02</v>
      </c>
      <c r="B21" s="79" t="s">
        <v>371</v>
      </c>
      <c r="C21" s="56" t="s">
        <v>160</v>
      </c>
      <c r="D21" s="77">
        <v>2</v>
      </c>
      <c r="E21" s="77" t="s">
        <v>108</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24" customFormat="1" ht="48.75" customHeight="1">
      <c r="A22" s="92">
        <v>2.03</v>
      </c>
      <c r="B22" s="80" t="s">
        <v>56</v>
      </c>
      <c r="C22" s="56" t="s">
        <v>161</v>
      </c>
      <c r="D22" s="77">
        <v>2</v>
      </c>
      <c r="E22" s="77" t="s">
        <v>108</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total_amount_ba($B$2,$D$2,D22,F22,J22,K22,M22)</f>
        <v>0</v>
      </c>
      <c r="BB22" s="45">
        <f>BA22+SUM(N22:AZ22)</f>
        <v>0</v>
      </c>
      <c r="BC22" s="23" t="str">
        <f>SpellNumber(L22,BB22)</f>
        <v>INR Zero Only</v>
      </c>
      <c r="IE22" s="25">
        <v>1.01</v>
      </c>
      <c r="IF22" s="25" t="s">
        <v>36</v>
      </c>
      <c r="IG22" s="25" t="s">
        <v>33</v>
      </c>
      <c r="IH22" s="25">
        <v>123.223</v>
      </c>
      <c r="II22" s="25" t="s">
        <v>34</v>
      </c>
    </row>
    <row r="23" spans="1:243" s="24" customFormat="1" ht="48.75" customHeight="1">
      <c r="A23" s="90">
        <v>2.04</v>
      </c>
      <c r="B23" s="80" t="s">
        <v>57</v>
      </c>
      <c r="C23" s="56" t="s">
        <v>162</v>
      </c>
      <c r="D23" s="77">
        <v>2</v>
      </c>
      <c r="E23" s="77" t="s">
        <v>59</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14" customFormat="1" ht="21" customHeight="1">
      <c r="A24" s="92">
        <v>2.05</v>
      </c>
      <c r="B24" s="78" t="s">
        <v>58</v>
      </c>
      <c r="C24" s="56" t="s">
        <v>163</v>
      </c>
      <c r="D24" s="71"/>
      <c r="E24" s="54"/>
      <c r="F24" s="18"/>
      <c r="G24" s="18"/>
      <c r="H24" s="18"/>
      <c r="I24" s="18"/>
      <c r="J24" s="18"/>
      <c r="K24" s="18"/>
      <c r="L24" s="18"/>
      <c r="M24" s="18"/>
      <c r="N24" s="18"/>
      <c r="O24" s="18"/>
      <c r="P24" s="18"/>
      <c r="Q24" s="18"/>
      <c r="R24" s="18"/>
      <c r="S24" s="13"/>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63"/>
      <c r="BB24" s="63"/>
      <c r="BC24" s="18"/>
      <c r="IE24" s="15"/>
      <c r="IF24" s="15"/>
      <c r="IG24" s="15"/>
      <c r="IH24" s="15"/>
      <c r="II24" s="15"/>
    </row>
    <row r="25" spans="1:243" s="24" customFormat="1" ht="75" customHeight="1">
      <c r="A25" s="90">
        <v>2.06</v>
      </c>
      <c r="B25" s="79" t="s">
        <v>60</v>
      </c>
      <c r="C25" s="56" t="s">
        <v>164</v>
      </c>
      <c r="D25" s="77">
        <v>6</v>
      </c>
      <c r="E25" s="77" t="s">
        <v>108</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36</v>
      </c>
      <c r="IG25" s="25" t="s">
        <v>33</v>
      </c>
      <c r="IH25" s="25">
        <v>123.223</v>
      </c>
      <c r="II25" s="25" t="s">
        <v>34</v>
      </c>
    </row>
    <row r="26" spans="1:243" s="24" customFormat="1" ht="69" customHeight="1">
      <c r="A26" s="92">
        <v>2.07</v>
      </c>
      <c r="B26" s="79" t="s">
        <v>61</v>
      </c>
      <c r="C26" s="56" t="s">
        <v>165</v>
      </c>
      <c r="D26" s="77">
        <v>6</v>
      </c>
      <c r="E26" s="77" t="s">
        <v>108</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36</v>
      </c>
      <c r="IG26" s="25" t="s">
        <v>33</v>
      </c>
      <c r="IH26" s="25">
        <v>123.223</v>
      </c>
      <c r="II26" s="25" t="s">
        <v>34</v>
      </c>
    </row>
    <row r="27" spans="1:243" s="14" customFormat="1" ht="21" customHeight="1">
      <c r="A27" s="90">
        <v>2.08</v>
      </c>
      <c r="B27" s="78" t="s">
        <v>154</v>
      </c>
      <c r="C27" s="56" t="s">
        <v>166</v>
      </c>
      <c r="D27" s="71"/>
      <c r="E27" s="54"/>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3"/>
      <c r="BB27" s="63"/>
      <c r="BC27" s="18"/>
      <c r="IE27" s="15"/>
      <c r="IF27" s="15"/>
      <c r="IG27" s="15"/>
      <c r="IH27" s="15"/>
      <c r="II27" s="15"/>
    </row>
    <row r="28" spans="1:243" s="24" customFormat="1" ht="42" customHeight="1">
      <c r="A28" s="92">
        <v>2.09</v>
      </c>
      <c r="B28" s="80" t="s">
        <v>62</v>
      </c>
      <c r="C28" s="56" t="s">
        <v>167</v>
      </c>
      <c r="D28" s="77">
        <v>200</v>
      </c>
      <c r="E28" s="77" t="s">
        <v>63</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36</v>
      </c>
      <c r="IG28" s="25" t="s">
        <v>33</v>
      </c>
      <c r="IH28" s="25">
        <v>123.223</v>
      </c>
      <c r="II28" s="25" t="s">
        <v>34</v>
      </c>
    </row>
    <row r="29" spans="1:243" s="24" customFormat="1" ht="39.75" customHeight="1">
      <c r="A29" s="90">
        <v>2.1</v>
      </c>
      <c r="B29" s="80" t="s">
        <v>157</v>
      </c>
      <c r="C29" s="56" t="s">
        <v>168</v>
      </c>
      <c r="D29" s="77">
        <v>4</v>
      </c>
      <c r="E29" s="77" t="s">
        <v>109</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36</v>
      </c>
      <c r="IG29" s="25" t="s">
        <v>33</v>
      </c>
      <c r="IH29" s="25">
        <v>123.223</v>
      </c>
      <c r="II29" s="25" t="s">
        <v>34</v>
      </c>
    </row>
    <row r="30" spans="1:243" s="24" customFormat="1" ht="37.5" customHeight="1">
      <c r="A30" s="92">
        <v>2.11</v>
      </c>
      <c r="B30" s="80" t="s">
        <v>64</v>
      </c>
      <c r="C30" s="56" t="s">
        <v>169</v>
      </c>
      <c r="D30" s="77">
        <v>2</v>
      </c>
      <c r="E30" s="77" t="s">
        <v>34</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21" customHeight="1">
      <c r="A31" s="90">
        <v>2.12</v>
      </c>
      <c r="B31" s="81" t="s">
        <v>65</v>
      </c>
      <c r="C31" s="56" t="s">
        <v>170</v>
      </c>
      <c r="D31" s="71"/>
      <c r="E31" s="54"/>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3"/>
      <c r="BB31" s="63"/>
      <c r="BC31" s="18"/>
      <c r="IE31" s="15"/>
      <c r="IF31" s="15"/>
      <c r="IG31" s="15"/>
      <c r="IH31" s="15"/>
      <c r="II31" s="15"/>
    </row>
    <row r="32" spans="1:243" s="24" customFormat="1" ht="35.25" customHeight="1">
      <c r="A32" s="92">
        <v>2.13</v>
      </c>
      <c r="B32" s="82" t="s">
        <v>66</v>
      </c>
      <c r="C32" s="56" t="s">
        <v>171</v>
      </c>
      <c r="D32" s="77">
        <v>400</v>
      </c>
      <c r="E32" s="77" t="s">
        <v>63</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aca="true" t="shared" si="1" ref="BA32:BA37">total_amount_ba($B$2,$D$2,D32,F32,J32,K32,M32)</f>
        <v>0</v>
      </c>
      <c r="BB32" s="45">
        <f aca="true" t="shared" si="2" ref="BB32:BB37">BA32+SUM(N32:AZ32)</f>
        <v>0</v>
      </c>
      <c r="BC32" s="23" t="str">
        <f aca="true" t="shared" si="3" ref="BC32:BC37">SpellNumber(L32,BB32)</f>
        <v>INR Zero Only</v>
      </c>
      <c r="IE32" s="25">
        <v>1.01</v>
      </c>
      <c r="IF32" s="25" t="s">
        <v>36</v>
      </c>
      <c r="IG32" s="25" t="s">
        <v>33</v>
      </c>
      <c r="IH32" s="25">
        <v>123.223</v>
      </c>
      <c r="II32" s="25" t="s">
        <v>34</v>
      </c>
    </row>
    <row r="33" spans="1:243" s="24" customFormat="1" ht="35.25" customHeight="1">
      <c r="A33" s="90">
        <v>2.14</v>
      </c>
      <c r="B33" s="82" t="s">
        <v>67</v>
      </c>
      <c r="C33" s="56" t="s">
        <v>172</v>
      </c>
      <c r="D33" s="77">
        <v>400</v>
      </c>
      <c r="E33" s="77" t="s">
        <v>63</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1"/>
        <v>0</v>
      </c>
      <c r="BB33" s="45">
        <f t="shared" si="2"/>
        <v>0</v>
      </c>
      <c r="BC33" s="23" t="str">
        <f t="shared" si="3"/>
        <v>INR Zero Only</v>
      </c>
      <c r="IE33" s="25">
        <v>1.01</v>
      </c>
      <c r="IF33" s="25" t="s">
        <v>36</v>
      </c>
      <c r="IG33" s="25" t="s">
        <v>33</v>
      </c>
      <c r="IH33" s="25">
        <v>123.223</v>
      </c>
      <c r="II33" s="25" t="s">
        <v>34</v>
      </c>
    </row>
    <row r="34" spans="1:243" s="24" customFormat="1" ht="33" customHeight="1">
      <c r="A34" s="92">
        <v>2.15</v>
      </c>
      <c r="B34" s="82" t="s">
        <v>68</v>
      </c>
      <c r="C34" s="56" t="s">
        <v>173</v>
      </c>
      <c r="D34" s="77">
        <v>400</v>
      </c>
      <c r="E34" s="77" t="s">
        <v>63</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23" t="str">
        <f t="shared" si="3"/>
        <v>INR Zero Only</v>
      </c>
      <c r="IE34" s="25">
        <v>1.01</v>
      </c>
      <c r="IF34" s="25" t="s">
        <v>36</v>
      </c>
      <c r="IG34" s="25" t="s">
        <v>33</v>
      </c>
      <c r="IH34" s="25">
        <v>123.223</v>
      </c>
      <c r="II34" s="25" t="s">
        <v>34</v>
      </c>
    </row>
    <row r="35" spans="1:243" s="24" customFormat="1" ht="29.25" customHeight="1">
      <c r="A35" s="90">
        <v>2.16</v>
      </c>
      <c r="B35" s="82" t="s">
        <v>69</v>
      </c>
      <c r="C35" s="56" t="s">
        <v>174</v>
      </c>
      <c r="D35" s="77">
        <v>400</v>
      </c>
      <c r="E35" s="77" t="s">
        <v>63</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23" t="str">
        <f t="shared" si="3"/>
        <v>INR Zero Only</v>
      </c>
      <c r="IE35" s="25">
        <v>1.01</v>
      </c>
      <c r="IF35" s="25" t="s">
        <v>36</v>
      </c>
      <c r="IG35" s="25" t="s">
        <v>33</v>
      </c>
      <c r="IH35" s="25">
        <v>123.223</v>
      </c>
      <c r="II35" s="25" t="s">
        <v>34</v>
      </c>
    </row>
    <row r="36" spans="1:243" s="24" customFormat="1" ht="30.75" customHeight="1">
      <c r="A36" s="92">
        <v>2.17</v>
      </c>
      <c r="B36" s="82" t="s">
        <v>70</v>
      </c>
      <c r="C36" s="56" t="s">
        <v>175</v>
      </c>
      <c r="D36" s="77">
        <v>400</v>
      </c>
      <c r="E36" s="77" t="s">
        <v>63</v>
      </c>
      <c r="F36" s="47"/>
      <c r="G36" s="26"/>
      <c r="H36" s="20"/>
      <c r="I36" s="19" t="s">
        <v>35</v>
      </c>
      <c r="J36" s="21">
        <f>IF(I36="Less(-)",-1,1)</f>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0</v>
      </c>
      <c r="BB36" s="45">
        <f t="shared" si="2"/>
        <v>0</v>
      </c>
      <c r="BC36" s="23" t="str">
        <f t="shared" si="3"/>
        <v>INR Zero Only</v>
      </c>
      <c r="IE36" s="25">
        <v>1.01</v>
      </c>
      <c r="IF36" s="25" t="s">
        <v>36</v>
      </c>
      <c r="IG36" s="25" t="s">
        <v>33</v>
      </c>
      <c r="IH36" s="25">
        <v>123.223</v>
      </c>
      <c r="II36" s="25" t="s">
        <v>34</v>
      </c>
    </row>
    <row r="37" spans="1:243" s="24" customFormat="1" ht="30.75" customHeight="1">
      <c r="A37" s="90">
        <v>2.18</v>
      </c>
      <c r="B37" s="88" t="s">
        <v>357</v>
      </c>
      <c r="C37" s="56" t="s">
        <v>176</v>
      </c>
      <c r="D37" s="77">
        <v>1</v>
      </c>
      <c r="E37" s="77" t="s">
        <v>71</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1"/>
        <v>0</v>
      </c>
      <c r="BB37" s="45">
        <f t="shared" si="2"/>
        <v>0</v>
      </c>
      <c r="BC37" s="23" t="str">
        <f t="shared" si="3"/>
        <v>INR Zero Only</v>
      </c>
      <c r="IE37" s="25">
        <v>1.01</v>
      </c>
      <c r="IF37" s="25" t="s">
        <v>36</v>
      </c>
      <c r="IG37" s="25" t="s">
        <v>33</v>
      </c>
      <c r="IH37" s="25">
        <v>123.223</v>
      </c>
      <c r="II37" s="25" t="s">
        <v>34</v>
      </c>
    </row>
    <row r="38" spans="1:243" s="14" customFormat="1" ht="21" customHeight="1">
      <c r="A38" s="92">
        <v>2.19</v>
      </c>
      <c r="B38" s="81" t="s">
        <v>73</v>
      </c>
      <c r="C38" s="56" t="s">
        <v>177</v>
      </c>
      <c r="D38" s="71"/>
      <c r="E38" s="54"/>
      <c r="F38" s="18"/>
      <c r="G38" s="18"/>
      <c r="H38" s="18"/>
      <c r="I38" s="18"/>
      <c r="J38" s="18"/>
      <c r="K38" s="18"/>
      <c r="L38" s="18"/>
      <c r="M38" s="18"/>
      <c r="N38" s="18"/>
      <c r="O38" s="18"/>
      <c r="P38" s="18"/>
      <c r="Q38" s="18"/>
      <c r="R38" s="18"/>
      <c r="S38" s="13"/>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3"/>
      <c r="BB38" s="63"/>
      <c r="BC38" s="18"/>
      <c r="IE38" s="15"/>
      <c r="IF38" s="15"/>
      <c r="IG38" s="15"/>
      <c r="IH38" s="15"/>
      <c r="II38" s="15"/>
    </row>
    <row r="39" spans="1:243" s="24" customFormat="1" ht="31.5" customHeight="1">
      <c r="A39" s="90">
        <v>2.2</v>
      </c>
      <c r="B39" s="82" t="s">
        <v>74</v>
      </c>
      <c r="C39" s="56" t="s">
        <v>178</v>
      </c>
      <c r="D39" s="77">
        <v>250</v>
      </c>
      <c r="E39" s="77" t="s">
        <v>63</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24" customFormat="1" ht="30" customHeight="1">
      <c r="A40" s="92">
        <v>2.21</v>
      </c>
      <c r="B40" s="82" t="s">
        <v>75</v>
      </c>
      <c r="C40" s="56" t="s">
        <v>179</v>
      </c>
      <c r="D40" s="77">
        <v>250</v>
      </c>
      <c r="E40" s="77" t="s">
        <v>63</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total_amount_ba($B$2,$D$2,D40,F40,J40,K40,M40)</f>
        <v>0</v>
      </c>
      <c r="BB40" s="45">
        <f>BA40+SUM(N40:AZ40)</f>
        <v>0</v>
      </c>
      <c r="BC40" s="23" t="str">
        <f>SpellNumber(L40,BB40)</f>
        <v>INR Zero Only</v>
      </c>
      <c r="IE40" s="25">
        <v>1.01</v>
      </c>
      <c r="IF40" s="25" t="s">
        <v>36</v>
      </c>
      <c r="IG40" s="25" t="s">
        <v>33</v>
      </c>
      <c r="IH40" s="25">
        <v>123.223</v>
      </c>
      <c r="II40" s="25" t="s">
        <v>34</v>
      </c>
    </row>
    <row r="41" spans="1:243" s="24" customFormat="1" ht="26.25" customHeight="1">
      <c r="A41" s="90">
        <v>2.22</v>
      </c>
      <c r="B41" s="82" t="s">
        <v>76</v>
      </c>
      <c r="C41" s="56" t="s">
        <v>180</v>
      </c>
      <c r="D41" s="77">
        <v>250</v>
      </c>
      <c r="E41" s="77" t="s">
        <v>63</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36</v>
      </c>
      <c r="IG41" s="25" t="s">
        <v>33</v>
      </c>
      <c r="IH41" s="25">
        <v>123.223</v>
      </c>
      <c r="II41" s="25" t="s">
        <v>34</v>
      </c>
    </row>
    <row r="42" spans="1:243" s="24" customFormat="1" ht="29.25" customHeight="1">
      <c r="A42" s="92">
        <v>2.23</v>
      </c>
      <c r="B42" s="82" t="s">
        <v>77</v>
      </c>
      <c r="C42" s="56" t="s">
        <v>181</v>
      </c>
      <c r="D42" s="77">
        <v>250</v>
      </c>
      <c r="E42" s="77" t="s">
        <v>63</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14" customFormat="1" ht="21" customHeight="1">
      <c r="A43" s="90">
        <v>2.24</v>
      </c>
      <c r="B43" s="81" t="s">
        <v>72</v>
      </c>
      <c r="C43" s="56" t="s">
        <v>182</v>
      </c>
      <c r="D43" s="71"/>
      <c r="E43" s="54"/>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3"/>
      <c r="BB43" s="63"/>
      <c r="BC43" s="18"/>
      <c r="IE43" s="15"/>
      <c r="IF43" s="15"/>
      <c r="IG43" s="15"/>
      <c r="IH43" s="15"/>
      <c r="II43" s="15"/>
    </row>
    <row r="44" spans="1:243" s="24" customFormat="1" ht="30" customHeight="1">
      <c r="A44" s="92">
        <v>2.25000000000001</v>
      </c>
      <c r="B44" s="83" t="s">
        <v>78</v>
      </c>
      <c r="C44" s="56" t="s">
        <v>183</v>
      </c>
      <c r="D44" s="84">
        <v>600</v>
      </c>
      <c r="E44" s="85" t="s">
        <v>89</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aca="true" t="shared" si="4" ref="BA44:BA54">total_amount_ba($B$2,$D$2,D44,F44,J44,K44,M44)</f>
        <v>0</v>
      </c>
      <c r="BB44" s="45">
        <f aca="true" t="shared" si="5" ref="BB44:BB54">BA44+SUM(N44:AZ44)</f>
        <v>0</v>
      </c>
      <c r="BC44" s="23" t="str">
        <f aca="true" t="shared" si="6" ref="BC44:BC54">SpellNumber(L44,BB44)</f>
        <v>INR Zero Only</v>
      </c>
      <c r="IE44" s="25">
        <v>1.01</v>
      </c>
      <c r="IF44" s="25" t="s">
        <v>36</v>
      </c>
      <c r="IG44" s="25" t="s">
        <v>33</v>
      </c>
      <c r="IH44" s="25">
        <v>123.223</v>
      </c>
      <c r="II44" s="25" t="s">
        <v>34</v>
      </c>
    </row>
    <row r="45" spans="1:243" s="24" customFormat="1" ht="64.5" customHeight="1">
      <c r="A45" s="90">
        <v>2.26000000000001</v>
      </c>
      <c r="B45" s="83" t="s">
        <v>79</v>
      </c>
      <c r="C45" s="56" t="s">
        <v>184</v>
      </c>
      <c r="D45" s="84">
        <v>600</v>
      </c>
      <c r="E45" s="85" t="s">
        <v>89</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4"/>
        <v>0</v>
      </c>
      <c r="BB45" s="45">
        <f t="shared" si="5"/>
        <v>0</v>
      </c>
      <c r="BC45" s="23" t="str">
        <f t="shared" si="6"/>
        <v>INR Zero Only</v>
      </c>
      <c r="IE45" s="25">
        <v>1.01</v>
      </c>
      <c r="IF45" s="25" t="s">
        <v>36</v>
      </c>
      <c r="IG45" s="25" t="s">
        <v>33</v>
      </c>
      <c r="IH45" s="25">
        <v>123.223</v>
      </c>
      <c r="II45" s="25" t="s">
        <v>34</v>
      </c>
    </row>
    <row r="46" spans="1:243" s="24" customFormat="1" ht="32.25" customHeight="1">
      <c r="A46" s="92">
        <v>2.27000000000001</v>
      </c>
      <c r="B46" s="83" t="s">
        <v>80</v>
      </c>
      <c r="C46" s="56" t="s">
        <v>185</v>
      </c>
      <c r="D46" s="84">
        <v>300</v>
      </c>
      <c r="E46" s="85" t="s">
        <v>89</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4"/>
        <v>0</v>
      </c>
      <c r="BB46" s="45">
        <f t="shared" si="5"/>
        <v>0</v>
      </c>
      <c r="BC46" s="23" t="str">
        <f t="shared" si="6"/>
        <v>INR Zero Only</v>
      </c>
      <c r="IE46" s="25">
        <v>1.01</v>
      </c>
      <c r="IF46" s="25" t="s">
        <v>36</v>
      </c>
      <c r="IG46" s="25" t="s">
        <v>33</v>
      </c>
      <c r="IH46" s="25">
        <v>123.223</v>
      </c>
      <c r="II46" s="25" t="s">
        <v>34</v>
      </c>
    </row>
    <row r="47" spans="1:243" s="24" customFormat="1" ht="62.25" customHeight="1">
      <c r="A47" s="90">
        <v>2.28000000000001</v>
      </c>
      <c r="B47" s="83" t="s">
        <v>81</v>
      </c>
      <c r="C47" s="56" t="s">
        <v>186</v>
      </c>
      <c r="D47" s="84">
        <v>150</v>
      </c>
      <c r="E47" s="85" t="s">
        <v>89</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4"/>
        <v>0</v>
      </c>
      <c r="BB47" s="45">
        <f t="shared" si="5"/>
        <v>0</v>
      </c>
      <c r="BC47" s="23" t="str">
        <f t="shared" si="6"/>
        <v>INR Zero Only</v>
      </c>
      <c r="IE47" s="25">
        <v>1.01</v>
      </c>
      <c r="IF47" s="25" t="s">
        <v>36</v>
      </c>
      <c r="IG47" s="25" t="s">
        <v>33</v>
      </c>
      <c r="IH47" s="25">
        <v>123.223</v>
      </c>
      <c r="II47" s="25" t="s">
        <v>34</v>
      </c>
    </row>
    <row r="48" spans="1:243" s="24" customFormat="1" ht="48.75" customHeight="1">
      <c r="A48" s="92">
        <v>2.29000000000001</v>
      </c>
      <c r="B48" s="83" t="s">
        <v>82</v>
      </c>
      <c r="C48" s="56" t="s">
        <v>187</v>
      </c>
      <c r="D48" s="84">
        <v>6</v>
      </c>
      <c r="E48" s="84" t="s">
        <v>90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4"/>
        <v>0</v>
      </c>
      <c r="BB48" s="45">
        <f t="shared" si="5"/>
        <v>0</v>
      </c>
      <c r="BC48" s="23" t="str">
        <f t="shared" si="6"/>
        <v>INR Zero Only</v>
      </c>
      <c r="IE48" s="25">
        <v>1.01</v>
      </c>
      <c r="IF48" s="25" t="s">
        <v>36</v>
      </c>
      <c r="IG48" s="25" t="s">
        <v>33</v>
      </c>
      <c r="IH48" s="25">
        <v>123.223</v>
      </c>
      <c r="II48" s="25" t="s">
        <v>34</v>
      </c>
    </row>
    <row r="49" spans="1:243" s="24" customFormat="1" ht="46.5" customHeight="1">
      <c r="A49" s="90">
        <v>2.30000000000001</v>
      </c>
      <c r="B49" s="83" t="s">
        <v>83</v>
      </c>
      <c r="C49" s="56" t="s">
        <v>188</v>
      </c>
      <c r="D49" s="84">
        <v>60</v>
      </c>
      <c r="E49" s="84" t="s">
        <v>90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4"/>
        <v>0</v>
      </c>
      <c r="BB49" s="45">
        <f t="shared" si="5"/>
        <v>0</v>
      </c>
      <c r="BC49" s="23" t="str">
        <f t="shared" si="6"/>
        <v>INR Zero Only</v>
      </c>
      <c r="IE49" s="25">
        <v>1.01</v>
      </c>
      <c r="IF49" s="25" t="s">
        <v>36</v>
      </c>
      <c r="IG49" s="25" t="s">
        <v>33</v>
      </c>
      <c r="IH49" s="25">
        <v>123.223</v>
      </c>
      <c r="II49" s="25" t="s">
        <v>34</v>
      </c>
    </row>
    <row r="50" spans="1:243" s="24" customFormat="1" ht="46.5" customHeight="1">
      <c r="A50" s="92">
        <v>2.31000000000001</v>
      </c>
      <c r="B50" s="83" t="s">
        <v>84</v>
      </c>
      <c r="C50" s="56" t="s">
        <v>189</v>
      </c>
      <c r="D50" s="86">
        <v>1</v>
      </c>
      <c r="E50" s="87" t="s">
        <v>91</v>
      </c>
      <c r="F50" s="47"/>
      <c r="G50" s="26"/>
      <c r="H50" s="20"/>
      <c r="I50" s="19" t="s">
        <v>35</v>
      </c>
      <c r="J50" s="21">
        <f>IF(I50="Less(-)",-1,1)</f>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24" customFormat="1" ht="46.5" customHeight="1">
      <c r="A51" s="90">
        <v>2.32000000000001</v>
      </c>
      <c r="B51" s="83" t="s">
        <v>85</v>
      </c>
      <c r="C51" s="56" t="s">
        <v>190</v>
      </c>
      <c r="D51" s="86">
        <v>1</v>
      </c>
      <c r="E51" s="87" t="s">
        <v>91</v>
      </c>
      <c r="F51" s="47"/>
      <c r="G51" s="26"/>
      <c r="H51" s="20"/>
      <c r="I51" s="19" t="s">
        <v>35</v>
      </c>
      <c r="J51" s="21">
        <f>IF(I51="Less(-)",-1,1)</f>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total_amount_ba($B$2,$D$2,D51,F51,J51,K51,M51)</f>
        <v>0</v>
      </c>
      <c r="BB51" s="45">
        <f>BA51+SUM(N51:AZ51)</f>
        <v>0</v>
      </c>
      <c r="BC51" s="23" t="str">
        <f>SpellNumber(L51,BB51)</f>
        <v>INR Zero Only</v>
      </c>
      <c r="IE51" s="25">
        <v>1.01</v>
      </c>
      <c r="IF51" s="25" t="s">
        <v>36</v>
      </c>
      <c r="IG51" s="25" t="s">
        <v>33</v>
      </c>
      <c r="IH51" s="25">
        <v>123.223</v>
      </c>
      <c r="II51" s="25" t="s">
        <v>34</v>
      </c>
    </row>
    <row r="52" spans="1:243" s="24" customFormat="1" ht="46.5" customHeight="1">
      <c r="A52" s="92">
        <v>2.33000000000001</v>
      </c>
      <c r="B52" s="83" t="s">
        <v>86</v>
      </c>
      <c r="C52" s="56" t="s">
        <v>191</v>
      </c>
      <c r="D52" s="86">
        <v>1</v>
      </c>
      <c r="E52" s="87" t="s">
        <v>91</v>
      </c>
      <c r="F52" s="47"/>
      <c r="G52" s="26"/>
      <c r="H52" s="20"/>
      <c r="I52" s="19" t="s">
        <v>35</v>
      </c>
      <c r="J52" s="21">
        <f>IF(I52="Less(-)",-1,1)</f>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total_amount_ba($B$2,$D$2,D52,F52,J52,K52,M52)</f>
        <v>0</v>
      </c>
      <c r="BB52" s="45">
        <f>BA52+SUM(N52:AZ52)</f>
        <v>0</v>
      </c>
      <c r="BC52" s="23" t="str">
        <f>SpellNumber(L52,BB52)</f>
        <v>INR Zero Only</v>
      </c>
      <c r="IE52" s="25">
        <v>1.01</v>
      </c>
      <c r="IF52" s="25" t="s">
        <v>36</v>
      </c>
      <c r="IG52" s="25" t="s">
        <v>33</v>
      </c>
      <c r="IH52" s="25">
        <v>123.223</v>
      </c>
      <c r="II52" s="25" t="s">
        <v>34</v>
      </c>
    </row>
    <row r="53" spans="1:243" s="24" customFormat="1" ht="46.5" customHeight="1">
      <c r="A53" s="90">
        <v>2.34000000000001</v>
      </c>
      <c r="B53" s="83" t="s">
        <v>87</v>
      </c>
      <c r="C53" s="56" t="s">
        <v>192</v>
      </c>
      <c r="D53" s="86">
        <v>1</v>
      </c>
      <c r="E53" s="87" t="s">
        <v>91</v>
      </c>
      <c r="F53" s="47"/>
      <c r="G53" s="26"/>
      <c r="H53" s="20"/>
      <c r="I53" s="19" t="s">
        <v>35</v>
      </c>
      <c r="J53" s="21">
        <f>IF(I53="Less(-)",-1,1)</f>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total_amount_ba($B$2,$D$2,D53,F53,J53,K53,M53)</f>
        <v>0</v>
      </c>
      <c r="BB53" s="45">
        <f>BA53+SUM(N53:AZ53)</f>
        <v>0</v>
      </c>
      <c r="BC53" s="23" t="str">
        <f>SpellNumber(L53,BB53)</f>
        <v>INR Zero Only</v>
      </c>
      <c r="IE53" s="25">
        <v>1.01</v>
      </c>
      <c r="IF53" s="25" t="s">
        <v>36</v>
      </c>
      <c r="IG53" s="25" t="s">
        <v>33</v>
      </c>
      <c r="IH53" s="25">
        <v>123.223</v>
      </c>
      <c r="II53" s="25" t="s">
        <v>34</v>
      </c>
    </row>
    <row r="54" spans="1:243" s="24" customFormat="1" ht="27.75" customHeight="1">
      <c r="A54" s="92">
        <v>2.35000000000001</v>
      </c>
      <c r="B54" s="83" t="s">
        <v>88</v>
      </c>
      <c r="C54" s="56" t="s">
        <v>193</v>
      </c>
      <c r="D54" s="86">
        <v>1</v>
      </c>
      <c r="E54" s="87" t="s">
        <v>92</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4"/>
        <v>0</v>
      </c>
      <c r="BB54" s="45">
        <f t="shared" si="5"/>
        <v>0</v>
      </c>
      <c r="BC54" s="23" t="str">
        <f t="shared" si="6"/>
        <v>INR Zero Only</v>
      </c>
      <c r="IE54" s="25">
        <v>1.01</v>
      </c>
      <c r="IF54" s="25" t="s">
        <v>36</v>
      </c>
      <c r="IG54" s="25" t="s">
        <v>33</v>
      </c>
      <c r="IH54" s="25">
        <v>123.223</v>
      </c>
      <c r="II54" s="25" t="s">
        <v>34</v>
      </c>
    </row>
    <row r="55" spans="1:243" s="14" customFormat="1" ht="21" customHeight="1">
      <c r="A55" s="90">
        <v>2.36000000000001</v>
      </c>
      <c r="B55" s="78" t="s">
        <v>93</v>
      </c>
      <c r="C55" s="56" t="s">
        <v>194</v>
      </c>
      <c r="D55" s="71"/>
      <c r="E55" s="54"/>
      <c r="F55" s="18"/>
      <c r="G55" s="18"/>
      <c r="H55" s="18"/>
      <c r="I55" s="18"/>
      <c r="J55" s="18"/>
      <c r="K55" s="18"/>
      <c r="L55" s="18"/>
      <c r="M55" s="18"/>
      <c r="N55" s="18"/>
      <c r="O55" s="18"/>
      <c r="P55" s="18"/>
      <c r="Q55" s="18"/>
      <c r="R55" s="18"/>
      <c r="S55" s="13"/>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63"/>
      <c r="BB55" s="63"/>
      <c r="BC55" s="18"/>
      <c r="IE55" s="15"/>
      <c r="IF55" s="15"/>
      <c r="IG55" s="15"/>
      <c r="IH55" s="15"/>
      <c r="II55" s="15"/>
    </row>
    <row r="56" spans="1:243" s="14" customFormat="1" ht="21" customHeight="1">
      <c r="A56" s="92">
        <v>2.37000000000001</v>
      </c>
      <c r="B56" s="78" t="s">
        <v>94</v>
      </c>
      <c r="C56" s="56" t="s">
        <v>195</v>
      </c>
      <c r="D56" s="71"/>
      <c r="E56" s="54"/>
      <c r="F56" s="18"/>
      <c r="G56" s="18"/>
      <c r="H56" s="18"/>
      <c r="I56" s="18"/>
      <c r="J56" s="18"/>
      <c r="K56" s="18"/>
      <c r="L56" s="18"/>
      <c r="M56" s="18"/>
      <c r="N56" s="18"/>
      <c r="O56" s="18"/>
      <c r="P56" s="18"/>
      <c r="Q56" s="18"/>
      <c r="R56" s="18"/>
      <c r="S56" s="13"/>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63"/>
      <c r="BB56" s="63"/>
      <c r="BC56" s="18"/>
      <c r="IE56" s="15"/>
      <c r="IF56" s="15"/>
      <c r="IG56" s="15"/>
      <c r="IH56" s="15"/>
      <c r="II56" s="15"/>
    </row>
    <row r="57" spans="1:243" s="24" customFormat="1" ht="48.75" customHeight="1">
      <c r="A57" s="90">
        <v>2.38000000000001</v>
      </c>
      <c r="B57" s="80" t="s">
        <v>95</v>
      </c>
      <c r="C57" s="56" t="s">
        <v>196</v>
      </c>
      <c r="D57" s="77">
        <v>2</v>
      </c>
      <c r="E57" s="77" t="s">
        <v>108</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total_amount_ba($B$2,$D$2,D57,F57,J57,K57,M57)</f>
        <v>0</v>
      </c>
      <c r="BB57" s="45">
        <f>BA57+SUM(N57:AZ57)</f>
        <v>0</v>
      </c>
      <c r="BC57" s="23" t="str">
        <f>SpellNumber(L57,BB57)</f>
        <v>INR Zero Only</v>
      </c>
      <c r="IE57" s="25">
        <v>1.01</v>
      </c>
      <c r="IF57" s="25" t="s">
        <v>36</v>
      </c>
      <c r="IG57" s="25" t="s">
        <v>33</v>
      </c>
      <c r="IH57" s="25">
        <v>123.223</v>
      </c>
      <c r="II57" s="25" t="s">
        <v>34</v>
      </c>
    </row>
    <row r="58" spans="1:243" s="14" customFormat="1" ht="21" customHeight="1">
      <c r="A58" s="92">
        <v>2.39000000000001</v>
      </c>
      <c r="B58" s="78" t="s">
        <v>96</v>
      </c>
      <c r="C58" s="56" t="s">
        <v>197</v>
      </c>
      <c r="D58" s="71"/>
      <c r="E58" s="54"/>
      <c r="F58" s="18"/>
      <c r="G58" s="18"/>
      <c r="H58" s="18"/>
      <c r="I58" s="18"/>
      <c r="J58" s="18"/>
      <c r="K58" s="18"/>
      <c r="L58" s="18"/>
      <c r="M58" s="18"/>
      <c r="N58" s="18"/>
      <c r="O58" s="18"/>
      <c r="P58" s="18"/>
      <c r="Q58" s="18"/>
      <c r="R58" s="18"/>
      <c r="S58" s="13"/>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63"/>
      <c r="BB58" s="63"/>
      <c r="BC58" s="18"/>
      <c r="IE58" s="15"/>
      <c r="IF58" s="15"/>
      <c r="IG58" s="15"/>
      <c r="IH58" s="15"/>
      <c r="II58" s="15"/>
    </row>
    <row r="59" spans="1:243" s="24" customFormat="1" ht="75.75" customHeight="1">
      <c r="A59" s="90">
        <v>2.40000000000001</v>
      </c>
      <c r="B59" s="80" t="s">
        <v>97</v>
      </c>
      <c r="C59" s="56" t="s">
        <v>198</v>
      </c>
      <c r="D59" s="77">
        <v>1</v>
      </c>
      <c r="E59" s="77" t="s">
        <v>109</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total_amount_ba($B$2,$D$2,D59,F59,J59,K59,M59)</f>
        <v>0</v>
      </c>
      <c r="BB59" s="45">
        <f>BA59+SUM(N59:AZ59)</f>
        <v>0</v>
      </c>
      <c r="BC59" s="23" t="str">
        <f>SpellNumber(L59,BB59)</f>
        <v>INR Zero Only</v>
      </c>
      <c r="IE59" s="25">
        <v>1.01</v>
      </c>
      <c r="IF59" s="25" t="s">
        <v>36</v>
      </c>
      <c r="IG59" s="25" t="s">
        <v>33</v>
      </c>
      <c r="IH59" s="25">
        <v>123.223</v>
      </c>
      <c r="II59" s="25" t="s">
        <v>34</v>
      </c>
    </row>
    <row r="60" spans="1:243" s="24" customFormat="1" ht="35.25" customHeight="1">
      <c r="A60" s="92">
        <v>2.41000000000001</v>
      </c>
      <c r="B60" s="80" t="s">
        <v>98</v>
      </c>
      <c r="C60" s="56" t="s">
        <v>199</v>
      </c>
      <c r="D60" s="77">
        <v>2</v>
      </c>
      <c r="E60" s="77" t="s">
        <v>109</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total_amount_ba($B$2,$D$2,D60,F60,J60,K60,M60)</f>
        <v>0</v>
      </c>
      <c r="BB60" s="45">
        <f>BA60+SUM(N60:AZ60)</f>
        <v>0</v>
      </c>
      <c r="BC60" s="23" t="str">
        <f>SpellNumber(L60,BB60)</f>
        <v>INR Zero Only</v>
      </c>
      <c r="IE60" s="25">
        <v>1.01</v>
      </c>
      <c r="IF60" s="25" t="s">
        <v>36</v>
      </c>
      <c r="IG60" s="25" t="s">
        <v>33</v>
      </c>
      <c r="IH60" s="25">
        <v>123.223</v>
      </c>
      <c r="II60" s="25" t="s">
        <v>34</v>
      </c>
    </row>
    <row r="61" spans="1:243" s="14" customFormat="1" ht="21" customHeight="1">
      <c r="A61" s="90">
        <v>2.42000000000001</v>
      </c>
      <c r="B61" s="78" t="s">
        <v>99</v>
      </c>
      <c r="C61" s="56" t="s">
        <v>200</v>
      </c>
      <c r="D61" s="71"/>
      <c r="E61" s="54"/>
      <c r="F61" s="18"/>
      <c r="G61" s="18"/>
      <c r="H61" s="18"/>
      <c r="I61" s="18"/>
      <c r="J61" s="18"/>
      <c r="K61" s="18"/>
      <c r="L61" s="18"/>
      <c r="M61" s="18"/>
      <c r="N61" s="18"/>
      <c r="O61" s="18"/>
      <c r="P61" s="18"/>
      <c r="Q61" s="18"/>
      <c r="R61" s="18"/>
      <c r="S61" s="13"/>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63"/>
      <c r="BB61" s="63"/>
      <c r="BC61" s="18"/>
      <c r="IE61" s="15"/>
      <c r="IF61" s="15"/>
      <c r="IG61" s="15"/>
      <c r="IH61" s="15"/>
      <c r="II61" s="15"/>
    </row>
    <row r="62" spans="1:243" s="24" customFormat="1" ht="27" customHeight="1">
      <c r="A62" s="92">
        <v>2.43000000000001</v>
      </c>
      <c r="B62" s="79" t="s">
        <v>100</v>
      </c>
      <c r="C62" s="56" t="s">
        <v>201</v>
      </c>
      <c r="D62" s="77">
        <v>4</v>
      </c>
      <c r="E62" s="77" t="s">
        <v>34</v>
      </c>
      <c r="F62" s="47"/>
      <c r="G62" s="26"/>
      <c r="H62" s="20"/>
      <c r="I62" s="19" t="s">
        <v>35</v>
      </c>
      <c r="J62" s="21">
        <f t="shared" si="0"/>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aca="true" t="shared" si="7" ref="BA62:BA69">total_amount_ba($B$2,$D$2,D62,F62,J62,K62,M62)</f>
        <v>0</v>
      </c>
      <c r="BB62" s="45">
        <f aca="true" t="shared" si="8" ref="BB62:BB69">BA62+SUM(N62:AZ62)</f>
        <v>0</v>
      </c>
      <c r="BC62" s="23" t="str">
        <f aca="true" t="shared" si="9" ref="BC62:BC69">SpellNumber(L62,BB62)</f>
        <v>INR Zero Only</v>
      </c>
      <c r="IE62" s="25">
        <v>1.01</v>
      </c>
      <c r="IF62" s="25" t="s">
        <v>36</v>
      </c>
      <c r="IG62" s="25" t="s">
        <v>33</v>
      </c>
      <c r="IH62" s="25">
        <v>123.223</v>
      </c>
      <c r="II62" s="25" t="s">
        <v>34</v>
      </c>
    </row>
    <row r="63" spans="1:243" s="24" customFormat="1" ht="25.5" customHeight="1">
      <c r="A63" s="90">
        <v>2.44000000000001</v>
      </c>
      <c r="B63" s="79" t="s">
        <v>101</v>
      </c>
      <c r="C63" s="56" t="s">
        <v>202</v>
      </c>
      <c r="D63" s="77">
        <v>4</v>
      </c>
      <c r="E63" s="77" t="s">
        <v>34</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7"/>
        <v>0</v>
      </c>
      <c r="BB63" s="45">
        <f t="shared" si="8"/>
        <v>0</v>
      </c>
      <c r="BC63" s="23" t="str">
        <f t="shared" si="9"/>
        <v>INR Zero Only</v>
      </c>
      <c r="IE63" s="25">
        <v>1.01</v>
      </c>
      <c r="IF63" s="25" t="s">
        <v>36</v>
      </c>
      <c r="IG63" s="25" t="s">
        <v>33</v>
      </c>
      <c r="IH63" s="25">
        <v>123.223</v>
      </c>
      <c r="II63" s="25" t="s">
        <v>34</v>
      </c>
    </row>
    <row r="64" spans="1:243" s="24" customFormat="1" ht="21" customHeight="1">
      <c r="A64" s="92">
        <v>2.45000000000001</v>
      </c>
      <c r="B64" s="79" t="s">
        <v>102</v>
      </c>
      <c r="C64" s="56" t="s">
        <v>203</v>
      </c>
      <c r="D64" s="77">
        <v>6</v>
      </c>
      <c r="E64" s="77" t="s">
        <v>34</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7"/>
        <v>0</v>
      </c>
      <c r="BB64" s="45">
        <f t="shared" si="8"/>
        <v>0</v>
      </c>
      <c r="BC64" s="23" t="str">
        <f t="shared" si="9"/>
        <v>INR Zero Only</v>
      </c>
      <c r="IE64" s="25">
        <v>1.01</v>
      </c>
      <c r="IF64" s="25" t="s">
        <v>36</v>
      </c>
      <c r="IG64" s="25" t="s">
        <v>33</v>
      </c>
      <c r="IH64" s="25">
        <v>123.223</v>
      </c>
      <c r="II64" s="25" t="s">
        <v>34</v>
      </c>
    </row>
    <row r="65" spans="1:243" s="24" customFormat="1" ht="33" customHeight="1">
      <c r="A65" s="90">
        <v>2.46000000000001</v>
      </c>
      <c r="B65" s="79" t="s">
        <v>103</v>
      </c>
      <c r="C65" s="56" t="s">
        <v>204</v>
      </c>
      <c r="D65" s="77">
        <v>4</v>
      </c>
      <c r="E65" s="77" t="s">
        <v>34</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7"/>
        <v>0</v>
      </c>
      <c r="BB65" s="45">
        <f t="shared" si="8"/>
        <v>0</v>
      </c>
      <c r="BC65" s="23" t="str">
        <f t="shared" si="9"/>
        <v>INR Zero Only</v>
      </c>
      <c r="IE65" s="25">
        <v>1.01</v>
      </c>
      <c r="IF65" s="25" t="s">
        <v>36</v>
      </c>
      <c r="IG65" s="25" t="s">
        <v>33</v>
      </c>
      <c r="IH65" s="25">
        <v>123.223</v>
      </c>
      <c r="II65" s="25" t="s">
        <v>34</v>
      </c>
    </row>
    <row r="66" spans="1:243" s="24" customFormat="1" ht="30.75" customHeight="1">
      <c r="A66" s="92">
        <v>2.47000000000001</v>
      </c>
      <c r="B66" s="79" t="s">
        <v>104</v>
      </c>
      <c r="C66" s="56" t="s">
        <v>205</v>
      </c>
      <c r="D66" s="77">
        <v>5</v>
      </c>
      <c r="E66" s="77" t="s">
        <v>34</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7"/>
        <v>0</v>
      </c>
      <c r="BB66" s="45">
        <f t="shared" si="8"/>
        <v>0</v>
      </c>
      <c r="BC66" s="23" t="str">
        <f t="shared" si="9"/>
        <v>INR Zero Only</v>
      </c>
      <c r="IE66" s="25">
        <v>1.01</v>
      </c>
      <c r="IF66" s="25" t="s">
        <v>36</v>
      </c>
      <c r="IG66" s="25" t="s">
        <v>33</v>
      </c>
      <c r="IH66" s="25">
        <v>123.223</v>
      </c>
      <c r="II66" s="25" t="s">
        <v>34</v>
      </c>
    </row>
    <row r="67" spans="1:243" s="24" customFormat="1" ht="33" customHeight="1">
      <c r="A67" s="90">
        <v>2.48000000000001</v>
      </c>
      <c r="B67" s="79" t="s">
        <v>105</v>
      </c>
      <c r="C67" s="56" t="s">
        <v>206</v>
      </c>
      <c r="D67" s="77">
        <v>4</v>
      </c>
      <c r="E67" s="77" t="s">
        <v>34</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7"/>
        <v>0</v>
      </c>
      <c r="BB67" s="45">
        <f t="shared" si="8"/>
        <v>0</v>
      </c>
      <c r="BC67" s="23" t="str">
        <f t="shared" si="9"/>
        <v>INR Zero Only</v>
      </c>
      <c r="IE67" s="25">
        <v>1.01</v>
      </c>
      <c r="IF67" s="25" t="s">
        <v>36</v>
      </c>
      <c r="IG67" s="25" t="s">
        <v>33</v>
      </c>
      <c r="IH67" s="25">
        <v>123.223</v>
      </c>
      <c r="II67" s="25" t="s">
        <v>34</v>
      </c>
    </row>
    <row r="68" spans="1:243" s="24" customFormat="1" ht="32.25" customHeight="1">
      <c r="A68" s="92">
        <v>2.49000000000001</v>
      </c>
      <c r="B68" s="79" t="s">
        <v>106</v>
      </c>
      <c r="C68" s="56" t="s">
        <v>207</v>
      </c>
      <c r="D68" s="77">
        <v>6</v>
      </c>
      <c r="E68" s="77" t="s">
        <v>34</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7"/>
        <v>0</v>
      </c>
      <c r="BB68" s="45">
        <f t="shared" si="8"/>
        <v>0</v>
      </c>
      <c r="BC68" s="23" t="str">
        <f t="shared" si="9"/>
        <v>INR Zero Only</v>
      </c>
      <c r="IE68" s="25">
        <v>1.01</v>
      </c>
      <c r="IF68" s="25" t="s">
        <v>36</v>
      </c>
      <c r="IG68" s="25" t="s">
        <v>33</v>
      </c>
      <c r="IH68" s="25">
        <v>123.223</v>
      </c>
      <c r="II68" s="25" t="s">
        <v>34</v>
      </c>
    </row>
    <row r="69" spans="1:243" s="24" customFormat="1" ht="36.75" customHeight="1">
      <c r="A69" s="90">
        <v>2.50000000000001</v>
      </c>
      <c r="B69" s="79" t="s">
        <v>107</v>
      </c>
      <c r="C69" s="56" t="s">
        <v>208</v>
      </c>
      <c r="D69" s="77">
        <v>1</v>
      </c>
      <c r="E69" s="77" t="s">
        <v>109</v>
      </c>
      <c r="F69" s="47"/>
      <c r="G69" s="26"/>
      <c r="H69" s="20"/>
      <c r="I69" s="19" t="s">
        <v>35</v>
      </c>
      <c r="J69" s="21">
        <f t="shared" si="0"/>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 t="shared" si="7"/>
        <v>0</v>
      </c>
      <c r="BB69" s="45">
        <f t="shared" si="8"/>
        <v>0</v>
      </c>
      <c r="BC69" s="23" t="str">
        <f t="shared" si="9"/>
        <v>INR Zero Only</v>
      </c>
      <c r="IE69" s="25">
        <v>1.01</v>
      </c>
      <c r="IF69" s="25" t="s">
        <v>36</v>
      </c>
      <c r="IG69" s="25" t="s">
        <v>33</v>
      </c>
      <c r="IH69" s="25">
        <v>123.223</v>
      </c>
      <c r="II69" s="25" t="s">
        <v>34</v>
      </c>
    </row>
    <row r="70" spans="1:243" s="14" customFormat="1" ht="102.75" customHeight="1">
      <c r="A70" s="92">
        <v>2.51000000000001</v>
      </c>
      <c r="B70" s="99" t="s">
        <v>365</v>
      </c>
      <c r="C70" s="56" t="s">
        <v>209</v>
      </c>
      <c r="D70" s="71"/>
      <c r="E70" s="54"/>
      <c r="F70" s="18"/>
      <c r="G70" s="18"/>
      <c r="H70" s="18"/>
      <c r="I70" s="18"/>
      <c r="J70" s="18"/>
      <c r="K70" s="18"/>
      <c r="L70" s="18"/>
      <c r="M70" s="18"/>
      <c r="N70" s="18"/>
      <c r="O70" s="18"/>
      <c r="P70" s="18"/>
      <c r="Q70" s="18"/>
      <c r="R70" s="18"/>
      <c r="S70" s="13"/>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63"/>
      <c r="BB70" s="63"/>
      <c r="BC70" s="18"/>
      <c r="IE70" s="15"/>
      <c r="IF70" s="15"/>
      <c r="IG70" s="15"/>
      <c r="IH70" s="15"/>
      <c r="II70" s="15"/>
    </row>
    <row r="71" spans="1:243" s="14" customFormat="1" ht="21" customHeight="1">
      <c r="A71" s="90">
        <v>2.52000000000001</v>
      </c>
      <c r="B71" s="78" t="s">
        <v>110</v>
      </c>
      <c r="C71" s="56" t="s">
        <v>210</v>
      </c>
      <c r="D71" s="71"/>
      <c r="E71" s="54"/>
      <c r="F71" s="18"/>
      <c r="G71" s="18"/>
      <c r="H71" s="18"/>
      <c r="I71" s="18"/>
      <c r="J71" s="18"/>
      <c r="K71" s="18"/>
      <c r="L71" s="18"/>
      <c r="M71" s="18"/>
      <c r="N71" s="18"/>
      <c r="O71" s="18"/>
      <c r="P71" s="18"/>
      <c r="Q71" s="18"/>
      <c r="R71" s="18"/>
      <c r="S71" s="13"/>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63"/>
      <c r="BB71" s="63"/>
      <c r="BC71" s="18"/>
      <c r="IE71" s="15"/>
      <c r="IF71" s="15"/>
      <c r="IG71" s="15"/>
      <c r="IH71" s="15"/>
      <c r="II71" s="15"/>
    </row>
    <row r="72" spans="1:243" s="24" customFormat="1" ht="36.75" customHeight="1">
      <c r="A72" s="92">
        <v>2.53000000000002</v>
      </c>
      <c r="B72" s="80" t="s">
        <v>111</v>
      </c>
      <c r="C72" s="56" t="s">
        <v>211</v>
      </c>
      <c r="D72" s="77">
        <v>1</v>
      </c>
      <c r="E72" s="77" t="s">
        <v>108</v>
      </c>
      <c r="F72" s="47"/>
      <c r="G72" s="26"/>
      <c r="H72" s="20"/>
      <c r="I72" s="19" t="s">
        <v>35</v>
      </c>
      <c r="J72" s="21">
        <f t="shared" si="0"/>
        <v>1</v>
      </c>
      <c r="K72" s="22" t="s">
        <v>41</v>
      </c>
      <c r="L72" s="22" t="s">
        <v>7</v>
      </c>
      <c r="M72" s="48"/>
      <c r="N72" s="42"/>
      <c r="O72" s="42"/>
      <c r="P72" s="46"/>
      <c r="Q72" s="42"/>
      <c r="R72" s="42"/>
      <c r="S72" s="43"/>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5">
        <f>total_amount_ba($B$2,$D$2,D72,F72,J72,K72,M72)</f>
        <v>0</v>
      </c>
      <c r="BB72" s="45">
        <f>BA72+SUM(N72:AZ72)</f>
        <v>0</v>
      </c>
      <c r="BC72" s="23" t="str">
        <f>SpellNumber(L72,BB72)</f>
        <v>INR Zero Only</v>
      </c>
      <c r="IE72" s="25">
        <v>1.01</v>
      </c>
      <c r="IF72" s="25" t="s">
        <v>36</v>
      </c>
      <c r="IG72" s="25" t="s">
        <v>33</v>
      </c>
      <c r="IH72" s="25">
        <v>123.223</v>
      </c>
      <c r="II72" s="25" t="s">
        <v>34</v>
      </c>
    </row>
    <row r="73" spans="1:243" s="14" customFormat="1" ht="21" customHeight="1">
      <c r="A73" s="90">
        <v>2.54000000000002</v>
      </c>
      <c r="B73" s="78" t="s">
        <v>112</v>
      </c>
      <c r="C73" s="56" t="s">
        <v>212</v>
      </c>
      <c r="D73" s="71"/>
      <c r="E73" s="54"/>
      <c r="F73" s="18"/>
      <c r="G73" s="18"/>
      <c r="H73" s="18"/>
      <c r="I73" s="18"/>
      <c r="J73" s="18"/>
      <c r="K73" s="18"/>
      <c r="L73" s="18"/>
      <c r="M73" s="18"/>
      <c r="N73" s="18"/>
      <c r="O73" s="18"/>
      <c r="P73" s="18"/>
      <c r="Q73" s="18"/>
      <c r="R73" s="18"/>
      <c r="S73" s="13"/>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63"/>
      <c r="BB73" s="63"/>
      <c r="BC73" s="18"/>
      <c r="IE73" s="15"/>
      <c r="IF73" s="15"/>
      <c r="IG73" s="15"/>
      <c r="IH73" s="15"/>
      <c r="II73" s="15"/>
    </row>
    <row r="74" spans="1:243" s="24" customFormat="1" ht="79.5" customHeight="1">
      <c r="A74" s="92">
        <v>2.55000000000002</v>
      </c>
      <c r="B74" s="80" t="s">
        <v>410</v>
      </c>
      <c r="C74" s="56" t="s">
        <v>213</v>
      </c>
      <c r="D74" s="77">
        <v>1</v>
      </c>
      <c r="E74" s="77" t="s">
        <v>71</v>
      </c>
      <c r="F74" s="47"/>
      <c r="G74" s="26"/>
      <c r="H74" s="20"/>
      <c r="I74" s="19" t="s">
        <v>35</v>
      </c>
      <c r="J74" s="21">
        <f t="shared" si="0"/>
        <v>1</v>
      </c>
      <c r="K74" s="22" t="s">
        <v>41</v>
      </c>
      <c r="L74" s="22" t="s">
        <v>7</v>
      </c>
      <c r="M74" s="48"/>
      <c r="N74" s="42"/>
      <c r="O74" s="42"/>
      <c r="P74" s="46"/>
      <c r="Q74" s="42"/>
      <c r="R74" s="42"/>
      <c r="S74" s="43"/>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5">
        <f>total_amount_ba($B$2,$D$2,D74,F74,J74,K74,M74)</f>
        <v>0</v>
      </c>
      <c r="BB74" s="45">
        <f>BA74+SUM(N74:AZ74)</f>
        <v>0</v>
      </c>
      <c r="BC74" s="23" t="str">
        <f>SpellNumber(L74,BB74)</f>
        <v>INR Zero Only</v>
      </c>
      <c r="IE74" s="25">
        <v>1.01</v>
      </c>
      <c r="IF74" s="25" t="s">
        <v>36</v>
      </c>
      <c r="IG74" s="25" t="s">
        <v>33</v>
      </c>
      <c r="IH74" s="25">
        <v>123.223</v>
      </c>
      <c r="II74" s="25" t="s">
        <v>34</v>
      </c>
    </row>
    <row r="75" spans="1:243" s="24" customFormat="1" ht="33.75" customHeight="1">
      <c r="A75" s="90">
        <v>2.56000000000002</v>
      </c>
      <c r="B75" s="80" t="s">
        <v>111</v>
      </c>
      <c r="C75" s="56" t="s">
        <v>214</v>
      </c>
      <c r="D75" s="77">
        <v>1</v>
      </c>
      <c r="E75" s="77" t="s">
        <v>108</v>
      </c>
      <c r="F75" s="47"/>
      <c r="G75" s="26"/>
      <c r="H75" s="20"/>
      <c r="I75" s="19" t="s">
        <v>35</v>
      </c>
      <c r="J75" s="21">
        <f t="shared" si="0"/>
        <v>1</v>
      </c>
      <c r="K75" s="22" t="s">
        <v>41</v>
      </c>
      <c r="L75" s="22" t="s">
        <v>7</v>
      </c>
      <c r="M75" s="48"/>
      <c r="N75" s="42"/>
      <c r="O75" s="42"/>
      <c r="P75" s="46"/>
      <c r="Q75" s="42"/>
      <c r="R75" s="42"/>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5">
        <f>total_amount_ba($B$2,$D$2,D75,F75,J75,K75,M75)</f>
        <v>0</v>
      </c>
      <c r="BB75" s="45">
        <f>BA75+SUM(N75:AZ75)</f>
        <v>0</v>
      </c>
      <c r="BC75" s="23" t="str">
        <f>SpellNumber(L75,BB75)</f>
        <v>INR Zero Only</v>
      </c>
      <c r="IE75" s="25">
        <v>1.01</v>
      </c>
      <c r="IF75" s="25" t="s">
        <v>36</v>
      </c>
      <c r="IG75" s="25" t="s">
        <v>33</v>
      </c>
      <c r="IH75" s="25">
        <v>123.223</v>
      </c>
      <c r="II75" s="25" t="s">
        <v>34</v>
      </c>
    </row>
    <row r="76" spans="1:243" s="14" customFormat="1" ht="21" customHeight="1">
      <c r="A76" s="92">
        <v>2.57000000000002</v>
      </c>
      <c r="B76" s="81" t="s">
        <v>113</v>
      </c>
      <c r="C76" s="56" t="s">
        <v>215</v>
      </c>
      <c r="D76" s="71"/>
      <c r="E76" s="54"/>
      <c r="F76" s="18"/>
      <c r="G76" s="18"/>
      <c r="H76" s="18"/>
      <c r="I76" s="18"/>
      <c r="J76" s="18"/>
      <c r="K76" s="18"/>
      <c r="L76" s="18"/>
      <c r="M76" s="18"/>
      <c r="N76" s="18"/>
      <c r="O76" s="18"/>
      <c r="P76" s="18"/>
      <c r="Q76" s="18"/>
      <c r="R76" s="18"/>
      <c r="S76" s="13"/>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63"/>
      <c r="BB76" s="63"/>
      <c r="BC76" s="18"/>
      <c r="IE76" s="15"/>
      <c r="IF76" s="15"/>
      <c r="IG76" s="15"/>
      <c r="IH76" s="15"/>
      <c r="II76" s="15"/>
    </row>
    <row r="77" spans="1:243" s="24" customFormat="1" ht="33.75" customHeight="1">
      <c r="A77" s="90">
        <v>2.58000000000002</v>
      </c>
      <c r="B77" s="88" t="s">
        <v>114</v>
      </c>
      <c r="C77" s="56" t="s">
        <v>216</v>
      </c>
      <c r="D77" s="77">
        <v>80</v>
      </c>
      <c r="E77" s="77" t="s">
        <v>63</v>
      </c>
      <c r="F77" s="47"/>
      <c r="G77" s="26"/>
      <c r="H77" s="20"/>
      <c r="I77" s="19" t="s">
        <v>35</v>
      </c>
      <c r="J77" s="21">
        <f>IF(I77="Less(-)",-1,1)</f>
        <v>1</v>
      </c>
      <c r="K77" s="22" t="s">
        <v>41</v>
      </c>
      <c r="L77" s="22" t="s">
        <v>7</v>
      </c>
      <c r="M77" s="48"/>
      <c r="N77" s="42"/>
      <c r="O77" s="42"/>
      <c r="P77" s="46"/>
      <c r="Q77" s="42"/>
      <c r="R77" s="42"/>
      <c r="S77" s="43"/>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5">
        <f>total_amount_ba($B$2,$D$2,D77,F77,J77,K77,M77)</f>
        <v>0</v>
      </c>
      <c r="BB77" s="45">
        <f>BA77+SUM(N77:AZ77)</f>
        <v>0</v>
      </c>
      <c r="BC77" s="23" t="str">
        <f>SpellNumber(L77,BB77)</f>
        <v>INR Zero Only</v>
      </c>
      <c r="IE77" s="25">
        <v>1.01</v>
      </c>
      <c r="IF77" s="25" t="s">
        <v>36</v>
      </c>
      <c r="IG77" s="25" t="s">
        <v>33</v>
      </c>
      <c r="IH77" s="25">
        <v>123.223</v>
      </c>
      <c r="II77" s="25" t="s">
        <v>34</v>
      </c>
    </row>
    <row r="78" spans="1:243" s="14" customFormat="1" ht="21" customHeight="1">
      <c r="A78" s="92">
        <v>2.59000000000002</v>
      </c>
      <c r="B78" s="78" t="s">
        <v>115</v>
      </c>
      <c r="C78" s="56" t="s">
        <v>217</v>
      </c>
      <c r="D78" s="71"/>
      <c r="E78" s="54"/>
      <c r="F78" s="18"/>
      <c r="G78" s="18"/>
      <c r="H78" s="18"/>
      <c r="I78" s="18"/>
      <c r="J78" s="18"/>
      <c r="K78" s="18"/>
      <c r="L78" s="18"/>
      <c r="M78" s="18"/>
      <c r="N78" s="18"/>
      <c r="O78" s="18"/>
      <c r="P78" s="18"/>
      <c r="Q78" s="18"/>
      <c r="R78" s="18"/>
      <c r="S78" s="13"/>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63"/>
      <c r="BB78" s="63"/>
      <c r="BC78" s="18"/>
      <c r="IE78" s="15"/>
      <c r="IF78" s="15"/>
      <c r="IG78" s="15"/>
      <c r="IH78" s="15"/>
      <c r="II78" s="15"/>
    </row>
    <row r="79" spans="1:243" s="24" customFormat="1" ht="29.25" customHeight="1">
      <c r="A79" s="90">
        <v>2.60000000000002</v>
      </c>
      <c r="B79" s="80" t="s">
        <v>116</v>
      </c>
      <c r="C79" s="56" t="s">
        <v>218</v>
      </c>
      <c r="D79" s="77">
        <v>1</v>
      </c>
      <c r="E79" s="77" t="s">
        <v>108</v>
      </c>
      <c r="F79" s="47"/>
      <c r="G79" s="26"/>
      <c r="H79" s="20"/>
      <c r="I79" s="19" t="s">
        <v>35</v>
      </c>
      <c r="J79" s="21">
        <f t="shared" si="0"/>
        <v>1</v>
      </c>
      <c r="K79" s="22" t="s">
        <v>41</v>
      </c>
      <c r="L79" s="22" t="s">
        <v>7</v>
      </c>
      <c r="M79" s="48"/>
      <c r="N79" s="42"/>
      <c r="O79" s="42"/>
      <c r="P79" s="46"/>
      <c r="Q79" s="42"/>
      <c r="R79" s="42"/>
      <c r="S79" s="43"/>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5">
        <f>total_amount_ba($B$2,$D$2,D79,F79,J79,K79,M79)</f>
        <v>0</v>
      </c>
      <c r="BB79" s="45">
        <f>BA79+SUM(N79:AZ79)</f>
        <v>0</v>
      </c>
      <c r="BC79" s="23" t="str">
        <f>SpellNumber(L79,BB79)</f>
        <v>INR Zero Only</v>
      </c>
      <c r="IE79" s="25">
        <v>1.01</v>
      </c>
      <c r="IF79" s="25" t="s">
        <v>36</v>
      </c>
      <c r="IG79" s="25" t="s">
        <v>33</v>
      </c>
      <c r="IH79" s="25">
        <v>123.223</v>
      </c>
      <c r="II79" s="25" t="s">
        <v>34</v>
      </c>
    </row>
    <row r="80" spans="1:243" s="14" customFormat="1" ht="42" customHeight="1">
      <c r="A80" s="92">
        <v>2.61000000000002</v>
      </c>
      <c r="B80" s="78" t="s">
        <v>117</v>
      </c>
      <c r="C80" s="56" t="s">
        <v>219</v>
      </c>
      <c r="D80" s="71"/>
      <c r="E80" s="54"/>
      <c r="F80" s="18"/>
      <c r="G80" s="18"/>
      <c r="H80" s="18"/>
      <c r="I80" s="18"/>
      <c r="J80" s="18"/>
      <c r="K80" s="18"/>
      <c r="L80" s="18"/>
      <c r="M80" s="18"/>
      <c r="N80" s="18"/>
      <c r="O80" s="18"/>
      <c r="P80" s="18"/>
      <c r="Q80" s="18"/>
      <c r="R80" s="18"/>
      <c r="S80" s="13"/>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63"/>
      <c r="BB80" s="63"/>
      <c r="BC80" s="18"/>
      <c r="IE80" s="15"/>
      <c r="IF80" s="15"/>
      <c r="IG80" s="15"/>
      <c r="IH80" s="15"/>
      <c r="II80" s="15"/>
    </row>
    <row r="81" spans="1:243" s="14" customFormat="1" ht="21" customHeight="1">
      <c r="A81" s="90">
        <v>2.62000000000002</v>
      </c>
      <c r="B81" s="79" t="s">
        <v>118</v>
      </c>
      <c r="C81" s="56" t="s">
        <v>220</v>
      </c>
      <c r="D81" s="71"/>
      <c r="E81" s="54"/>
      <c r="F81" s="18"/>
      <c r="G81" s="18"/>
      <c r="H81" s="18"/>
      <c r="I81" s="18"/>
      <c r="J81" s="18"/>
      <c r="K81" s="18"/>
      <c r="L81" s="18"/>
      <c r="M81" s="18"/>
      <c r="N81" s="18"/>
      <c r="O81" s="18"/>
      <c r="P81" s="18"/>
      <c r="Q81" s="18"/>
      <c r="R81" s="18"/>
      <c r="S81" s="13"/>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63"/>
      <c r="BB81" s="63"/>
      <c r="BC81" s="18"/>
      <c r="IE81" s="15"/>
      <c r="IF81" s="15"/>
      <c r="IG81" s="15"/>
      <c r="IH81" s="15"/>
      <c r="II81" s="15"/>
    </row>
    <row r="82" spans="1:243" s="24" customFormat="1" ht="29.25" customHeight="1">
      <c r="A82" s="92">
        <v>2.63000000000002</v>
      </c>
      <c r="B82" s="79" t="s">
        <v>119</v>
      </c>
      <c r="C82" s="56" t="s">
        <v>221</v>
      </c>
      <c r="D82" s="77">
        <v>1</v>
      </c>
      <c r="E82" s="77" t="s">
        <v>34</v>
      </c>
      <c r="F82" s="47"/>
      <c r="G82" s="26"/>
      <c r="H82" s="20"/>
      <c r="I82" s="19" t="s">
        <v>35</v>
      </c>
      <c r="J82" s="21">
        <f t="shared" si="0"/>
        <v>1</v>
      </c>
      <c r="K82" s="22" t="s">
        <v>41</v>
      </c>
      <c r="L82" s="22" t="s">
        <v>7</v>
      </c>
      <c r="M82" s="48"/>
      <c r="N82" s="42"/>
      <c r="O82" s="42"/>
      <c r="P82" s="46"/>
      <c r="Q82" s="42"/>
      <c r="R82" s="42"/>
      <c r="S82" s="43"/>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5">
        <f>total_amount_ba($B$2,$D$2,D82,F82,J82,K82,M82)</f>
        <v>0</v>
      </c>
      <c r="BB82" s="45">
        <f>BA82+SUM(N82:AZ82)</f>
        <v>0</v>
      </c>
      <c r="BC82" s="23" t="str">
        <f>SpellNumber(L82,BB82)</f>
        <v>INR Zero Only</v>
      </c>
      <c r="IE82" s="25">
        <v>1.01</v>
      </c>
      <c r="IF82" s="25" t="s">
        <v>36</v>
      </c>
      <c r="IG82" s="25" t="s">
        <v>33</v>
      </c>
      <c r="IH82" s="25">
        <v>123.223</v>
      </c>
      <c r="II82" s="25" t="s">
        <v>34</v>
      </c>
    </row>
    <row r="83" spans="1:243" s="24" customFormat="1" ht="27" customHeight="1">
      <c r="A83" s="90">
        <v>2.64000000000002</v>
      </c>
      <c r="B83" s="79" t="s">
        <v>120</v>
      </c>
      <c r="C83" s="56" t="s">
        <v>222</v>
      </c>
      <c r="D83" s="77">
        <v>2</v>
      </c>
      <c r="E83" s="77" t="s">
        <v>34</v>
      </c>
      <c r="F83" s="47"/>
      <c r="G83" s="26"/>
      <c r="H83" s="20"/>
      <c r="I83" s="19" t="s">
        <v>35</v>
      </c>
      <c r="J83" s="21">
        <f t="shared" si="0"/>
        <v>1</v>
      </c>
      <c r="K83" s="22" t="s">
        <v>41</v>
      </c>
      <c r="L83" s="22" t="s">
        <v>7</v>
      </c>
      <c r="M83" s="48"/>
      <c r="N83" s="42"/>
      <c r="O83" s="42"/>
      <c r="P83" s="46"/>
      <c r="Q83" s="42"/>
      <c r="R83" s="42"/>
      <c r="S83" s="43"/>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5">
        <f>total_amount_ba($B$2,$D$2,D83,F83,J83,K83,M83)</f>
        <v>0</v>
      </c>
      <c r="BB83" s="45">
        <f>BA83+SUM(N83:AZ83)</f>
        <v>0</v>
      </c>
      <c r="BC83" s="23" t="str">
        <f>SpellNumber(L83,BB83)</f>
        <v>INR Zero Only</v>
      </c>
      <c r="IE83" s="25">
        <v>1.01</v>
      </c>
      <c r="IF83" s="25" t="s">
        <v>36</v>
      </c>
      <c r="IG83" s="25" t="s">
        <v>33</v>
      </c>
      <c r="IH83" s="25">
        <v>123.223</v>
      </c>
      <c r="II83" s="25" t="s">
        <v>34</v>
      </c>
    </row>
    <row r="84" spans="1:243" s="14" customFormat="1" ht="123.75" customHeight="1">
      <c r="A84" s="92">
        <v>2.65000000000002</v>
      </c>
      <c r="B84" s="79" t="s">
        <v>121</v>
      </c>
      <c r="C84" s="56" t="s">
        <v>223</v>
      </c>
      <c r="D84" s="71"/>
      <c r="E84" s="54"/>
      <c r="F84" s="18"/>
      <c r="G84" s="18"/>
      <c r="H84" s="18"/>
      <c r="I84" s="18"/>
      <c r="J84" s="18"/>
      <c r="K84" s="18"/>
      <c r="L84" s="18"/>
      <c r="M84" s="18"/>
      <c r="N84" s="18"/>
      <c r="O84" s="18"/>
      <c r="P84" s="18"/>
      <c r="Q84" s="18"/>
      <c r="R84" s="18"/>
      <c r="S84" s="13"/>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63"/>
      <c r="BB84" s="63"/>
      <c r="BC84" s="18"/>
      <c r="IE84" s="15"/>
      <c r="IF84" s="15"/>
      <c r="IG84" s="15"/>
      <c r="IH84" s="15"/>
      <c r="II84" s="15"/>
    </row>
    <row r="85" spans="1:243" s="24" customFormat="1" ht="23.25" customHeight="1">
      <c r="A85" s="90">
        <v>2.66000000000002</v>
      </c>
      <c r="B85" s="79" t="s">
        <v>122</v>
      </c>
      <c r="C85" s="56" t="s">
        <v>224</v>
      </c>
      <c r="D85" s="77">
        <v>4</v>
      </c>
      <c r="E85" s="77" t="s">
        <v>34</v>
      </c>
      <c r="F85" s="47"/>
      <c r="G85" s="26"/>
      <c r="H85" s="20"/>
      <c r="I85" s="19" t="s">
        <v>35</v>
      </c>
      <c r="J85" s="21">
        <f t="shared" si="0"/>
        <v>1</v>
      </c>
      <c r="K85" s="22" t="s">
        <v>41</v>
      </c>
      <c r="L85" s="22" t="s">
        <v>7</v>
      </c>
      <c r="M85" s="48"/>
      <c r="N85" s="42"/>
      <c r="O85" s="42"/>
      <c r="P85" s="46"/>
      <c r="Q85" s="42"/>
      <c r="R85" s="42"/>
      <c r="S85" s="43"/>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5">
        <f>total_amount_ba($B$2,$D$2,D85,F85,J85,K85,M85)</f>
        <v>0</v>
      </c>
      <c r="BB85" s="45">
        <f>BA85+SUM(N85:AZ85)</f>
        <v>0</v>
      </c>
      <c r="BC85" s="23" t="str">
        <f>SpellNumber(L85,BB85)</f>
        <v>INR Zero Only</v>
      </c>
      <c r="IE85" s="25">
        <v>1.01</v>
      </c>
      <c r="IF85" s="25" t="s">
        <v>36</v>
      </c>
      <c r="IG85" s="25" t="s">
        <v>33</v>
      </c>
      <c r="IH85" s="25">
        <v>123.223</v>
      </c>
      <c r="II85" s="25" t="s">
        <v>34</v>
      </c>
    </row>
    <row r="86" spans="1:243" s="24" customFormat="1" ht="27" customHeight="1">
      <c r="A86" s="92">
        <v>2.67000000000002</v>
      </c>
      <c r="B86" s="79" t="s">
        <v>123</v>
      </c>
      <c r="C86" s="56" t="s">
        <v>225</v>
      </c>
      <c r="D86" s="77">
        <v>2</v>
      </c>
      <c r="E86" s="77" t="s">
        <v>34</v>
      </c>
      <c r="F86" s="47"/>
      <c r="G86" s="26"/>
      <c r="H86" s="20"/>
      <c r="I86" s="19" t="s">
        <v>35</v>
      </c>
      <c r="J86" s="21">
        <f t="shared" si="0"/>
        <v>1</v>
      </c>
      <c r="K86" s="22" t="s">
        <v>41</v>
      </c>
      <c r="L86" s="22" t="s">
        <v>7</v>
      </c>
      <c r="M86" s="48"/>
      <c r="N86" s="42"/>
      <c r="O86" s="42"/>
      <c r="P86" s="46"/>
      <c r="Q86" s="42"/>
      <c r="R86" s="42"/>
      <c r="S86" s="43"/>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5">
        <f>total_amount_ba($B$2,$D$2,D86,F86,J86,K86,M86)</f>
        <v>0</v>
      </c>
      <c r="BB86" s="45">
        <f>BA86+SUM(N86:AZ86)</f>
        <v>0</v>
      </c>
      <c r="BC86" s="23" t="str">
        <f>SpellNumber(L86,BB86)</f>
        <v>INR Zero Only</v>
      </c>
      <c r="IE86" s="25">
        <v>1.01</v>
      </c>
      <c r="IF86" s="25" t="s">
        <v>36</v>
      </c>
      <c r="IG86" s="25" t="s">
        <v>33</v>
      </c>
      <c r="IH86" s="25">
        <v>123.223</v>
      </c>
      <c r="II86" s="25" t="s">
        <v>34</v>
      </c>
    </row>
    <row r="87" spans="1:243" s="24" customFormat="1" ht="28.5" customHeight="1">
      <c r="A87" s="90">
        <v>2.68000000000002</v>
      </c>
      <c r="B87" s="79" t="s">
        <v>124</v>
      </c>
      <c r="C87" s="56" t="s">
        <v>226</v>
      </c>
      <c r="D87" s="77">
        <v>2</v>
      </c>
      <c r="E87" s="77" t="s">
        <v>34</v>
      </c>
      <c r="F87" s="47"/>
      <c r="G87" s="26"/>
      <c r="H87" s="20"/>
      <c r="I87" s="19" t="s">
        <v>35</v>
      </c>
      <c r="J87" s="21">
        <f t="shared" si="0"/>
        <v>1</v>
      </c>
      <c r="K87" s="22" t="s">
        <v>41</v>
      </c>
      <c r="L87" s="22" t="s">
        <v>7</v>
      </c>
      <c r="M87" s="48"/>
      <c r="N87" s="42"/>
      <c r="O87" s="42"/>
      <c r="P87" s="46"/>
      <c r="Q87" s="42"/>
      <c r="R87" s="42"/>
      <c r="S87" s="43"/>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5">
        <f>total_amount_ba($B$2,$D$2,D87,F87,J87,K87,M87)</f>
        <v>0</v>
      </c>
      <c r="BB87" s="45">
        <f>BA87+SUM(N87:AZ87)</f>
        <v>0</v>
      </c>
      <c r="BC87" s="23" t="str">
        <f>SpellNumber(L87,BB87)</f>
        <v>INR Zero Only</v>
      </c>
      <c r="IE87" s="25">
        <v>1.01</v>
      </c>
      <c r="IF87" s="25" t="s">
        <v>36</v>
      </c>
      <c r="IG87" s="25" t="s">
        <v>33</v>
      </c>
      <c r="IH87" s="25">
        <v>123.223</v>
      </c>
      <c r="II87" s="25" t="s">
        <v>34</v>
      </c>
    </row>
    <row r="88" spans="1:243" s="14" customFormat="1" ht="21" customHeight="1">
      <c r="A88" s="92">
        <v>2.69000000000002</v>
      </c>
      <c r="B88" s="79" t="s">
        <v>125</v>
      </c>
      <c r="C88" s="56" t="s">
        <v>227</v>
      </c>
      <c r="D88" s="71"/>
      <c r="E88" s="54"/>
      <c r="F88" s="18"/>
      <c r="G88" s="18"/>
      <c r="H88" s="18"/>
      <c r="I88" s="18"/>
      <c r="J88" s="18"/>
      <c r="K88" s="18"/>
      <c r="L88" s="18"/>
      <c r="M88" s="18"/>
      <c r="N88" s="18"/>
      <c r="O88" s="18"/>
      <c r="P88" s="18"/>
      <c r="Q88" s="18"/>
      <c r="R88" s="18"/>
      <c r="S88" s="13"/>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63"/>
      <c r="BB88" s="63"/>
      <c r="BC88" s="18"/>
      <c r="IE88" s="15"/>
      <c r="IF88" s="15"/>
      <c r="IG88" s="15"/>
      <c r="IH88" s="15"/>
      <c r="II88" s="15"/>
    </row>
    <row r="89" spans="1:243" s="14" customFormat="1" ht="21" customHeight="1">
      <c r="A89" s="90">
        <v>2.70000000000002</v>
      </c>
      <c r="B89" s="89" t="s">
        <v>126</v>
      </c>
      <c r="C89" s="56" t="s">
        <v>228</v>
      </c>
      <c r="D89" s="71"/>
      <c r="E89" s="54"/>
      <c r="F89" s="18"/>
      <c r="G89" s="18"/>
      <c r="H89" s="18"/>
      <c r="I89" s="18"/>
      <c r="J89" s="18"/>
      <c r="K89" s="18"/>
      <c r="L89" s="18"/>
      <c r="M89" s="18"/>
      <c r="N89" s="18"/>
      <c r="O89" s="18"/>
      <c r="P89" s="18"/>
      <c r="Q89" s="18"/>
      <c r="R89" s="18"/>
      <c r="S89" s="13"/>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63"/>
      <c r="BB89" s="63"/>
      <c r="BC89" s="18"/>
      <c r="IE89" s="15"/>
      <c r="IF89" s="15"/>
      <c r="IG89" s="15"/>
      <c r="IH89" s="15"/>
      <c r="II89" s="15"/>
    </row>
    <row r="90" spans="1:243" s="24" customFormat="1" ht="36.75" customHeight="1">
      <c r="A90" s="92">
        <v>2.71000000000002</v>
      </c>
      <c r="B90" s="79" t="s">
        <v>127</v>
      </c>
      <c r="C90" s="56" t="s">
        <v>229</v>
      </c>
      <c r="D90" s="77">
        <v>2</v>
      </c>
      <c r="E90" s="77" t="s">
        <v>108</v>
      </c>
      <c r="F90" s="47"/>
      <c r="G90" s="26"/>
      <c r="H90" s="20"/>
      <c r="I90" s="19" t="s">
        <v>35</v>
      </c>
      <c r="J90" s="21">
        <f t="shared" si="0"/>
        <v>1</v>
      </c>
      <c r="K90" s="22" t="s">
        <v>41</v>
      </c>
      <c r="L90" s="22" t="s">
        <v>7</v>
      </c>
      <c r="M90" s="48"/>
      <c r="N90" s="42"/>
      <c r="O90" s="42"/>
      <c r="P90" s="46"/>
      <c r="Q90" s="42"/>
      <c r="R90" s="42"/>
      <c r="S90" s="43"/>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5">
        <f aca="true" t="shared" si="10" ref="BA90:BA108">total_amount_ba($B$2,$D$2,D90,F90,J90,K90,M90)</f>
        <v>0</v>
      </c>
      <c r="BB90" s="45">
        <f aca="true" t="shared" si="11" ref="BB90:BB108">BA90+SUM(N90:AZ90)</f>
        <v>0</v>
      </c>
      <c r="BC90" s="23" t="str">
        <f aca="true" t="shared" si="12" ref="BC90:BC108">SpellNumber(L90,BB90)</f>
        <v>INR Zero Only</v>
      </c>
      <c r="IE90" s="25">
        <v>1.01</v>
      </c>
      <c r="IF90" s="25" t="s">
        <v>36</v>
      </c>
      <c r="IG90" s="25" t="s">
        <v>33</v>
      </c>
      <c r="IH90" s="25">
        <v>123.223</v>
      </c>
      <c r="II90" s="25" t="s">
        <v>34</v>
      </c>
    </row>
    <row r="91" spans="1:243" s="24" customFormat="1" ht="33" customHeight="1">
      <c r="A91" s="90">
        <v>2.72000000000002</v>
      </c>
      <c r="B91" s="76" t="s">
        <v>128</v>
      </c>
      <c r="C91" s="56" t="s">
        <v>230</v>
      </c>
      <c r="D91" s="77">
        <v>2</v>
      </c>
      <c r="E91" s="77" t="s">
        <v>108</v>
      </c>
      <c r="F91" s="47"/>
      <c r="G91" s="26"/>
      <c r="H91" s="20"/>
      <c r="I91" s="19" t="s">
        <v>35</v>
      </c>
      <c r="J91" s="21">
        <f t="shared" si="0"/>
        <v>1</v>
      </c>
      <c r="K91" s="22" t="s">
        <v>41</v>
      </c>
      <c r="L91" s="22" t="s">
        <v>7</v>
      </c>
      <c r="M91" s="48"/>
      <c r="N91" s="42"/>
      <c r="O91" s="42"/>
      <c r="P91" s="46"/>
      <c r="Q91" s="42"/>
      <c r="R91" s="42"/>
      <c r="S91" s="43"/>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5">
        <f t="shared" si="10"/>
        <v>0</v>
      </c>
      <c r="BB91" s="45">
        <f t="shared" si="11"/>
        <v>0</v>
      </c>
      <c r="BC91" s="23" t="str">
        <f t="shared" si="12"/>
        <v>INR Zero Only</v>
      </c>
      <c r="IE91" s="25">
        <v>1.01</v>
      </c>
      <c r="IF91" s="25" t="s">
        <v>36</v>
      </c>
      <c r="IG91" s="25" t="s">
        <v>33</v>
      </c>
      <c r="IH91" s="25">
        <v>123.223</v>
      </c>
      <c r="II91" s="25" t="s">
        <v>34</v>
      </c>
    </row>
    <row r="92" spans="1:243" s="24" customFormat="1" ht="31.5" customHeight="1">
      <c r="A92" s="92">
        <v>2.73000000000002</v>
      </c>
      <c r="B92" s="76" t="s">
        <v>129</v>
      </c>
      <c r="C92" s="56" t="s">
        <v>231</v>
      </c>
      <c r="D92" s="77">
        <v>2</v>
      </c>
      <c r="E92" s="77" t="s">
        <v>108</v>
      </c>
      <c r="F92" s="47"/>
      <c r="G92" s="26"/>
      <c r="H92" s="20"/>
      <c r="I92" s="19" t="s">
        <v>35</v>
      </c>
      <c r="J92" s="21">
        <f t="shared" si="0"/>
        <v>1</v>
      </c>
      <c r="K92" s="22" t="s">
        <v>41</v>
      </c>
      <c r="L92" s="22" t="s">
        <v>7</v>
      </c>
      <c r="M92" s="48"/>
      <c r="N92" s="42"/>
      <c r="O92" s="42"/>
      <c r="P92" s="46"/>
      <c r="Q92" s="42"/>
      <c r="R92" s="42"/>
      <c r="S92" s="43"/>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5">
        <f t="shared" si="10"/>
        <v>0</v>
      </c>
      <c r="BB92" s="45">
        <f t="shared" si="11"/>
        <v>0</v>
      </c>
      <c r="BC92" s="23" t="str">
        <f t="shared" si="12"/>
        <v>INR Zero Only</v>
      </c>
      <c r="IE92" s="25">
        <v>1.01</v>
      </c>
      <c r="IF92" s="25" t="s">
        <v>36</v>
      </c>
      <c r="IG92" s="25" t="s">
        <v>33</v>
      </c>
      <c r="IH92" s="25">
        <v>123.223</v>
      </c>
      <c r="II92" s="25" t="s">
        <v>34</v>
      </c>
    </row>
    <row r="93" spans="1:243" s="24" customFormat="1" ht="40.5" customHeight="1">
      <c r="A93" s="90">
        <v>2.74000000000002</v>
      </c>
      <c r="B93" s="79" t="s">
        <v>130</v>
      </c>
      <c r="C93" s="56" t="s">
        <v>232</v>
      </c>
      <c r="D93" s="77">
        <v>2</v>
      </c>
      <c r="E93" s="77" t="s">
        <v>108</v>
      </c>
      <c r="F93" s="47"/>
      <c r="G93" s="26"/>
      <c r="H93" s="20"/>
      <c r="I93" s="19" t="s">
        <v>35</v>
      </c>
      <c r="J93" s="21">
        <f t="shared" si="0"/>
        <v>1</v>
      </c>
      <c r="K93" s="22" t="s">
        <v>41</v>
      </c>
      <c r="L93" s="22" t="s">
        <v>7</v>
      </c>
      <c r="M93" s="48"/>
      <c r="N93" s="42"/>
      <c r="O93" s="42"/>
      <c r="P93" s="46"/>
      <c r="Q93" s="42"/>
      <c r="R93" s="42"/>
      <c r="S93" s="43"/>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5">
        <f t="shared" si="10"/>
        <v>0</v>
      </c>
      <c r="BB93" s="45">
        <f t="shared" si="11"/>
        <v>0</v>
      </c>
      <c r="BC93" s="23" t="str">
        <f t="shared" si="12"/>
        <v>INR Zero Only</v>
      </c>
      <c r="IE93" s="25">
        <v>1.01</v>
      </c>
      <c r="IF93" s="25" t="s">
        <v>36</v>
      </c>
      <c r="IG93" s="25" t="s">
        <v>33</v>
      </c>
      <c r="IH93" s="25">
        <v>123.223</v>
      </c>
      <c r="II93" s="25" t="s">
        <v>34</v>
      </c>
    </row>
    <row r="94" spans="1:243" s="24" customFormat="1" ht="48" customHeight="1">
      <c r="A94" s="92">
        <v>2.75000000000002</v>
      </c>
      <c r="B94" s="79" t="s">
        <v>131</v>
      </c>
      <c r="C94" s="56" t="s">
        <v>233</v>
      </c>
      <c r="D94" s="77">
        <v>2</v>
      </c>
      <c r="E94" s="77" t="s">
        <v>109</v>
      </c>
      <c r="F94" s="47"/>
      <c r="G94" s="26"/>
      <c r="H94" s="20"/>
      <c r="I94" s="19" t="s">
        <v>35</v>
      </c>
      <c r="J94" s="21">
        <f t="shared" si="0"/>
        <v>1</v>
      </c>
      <c r="K94" s="22" t="s">
        <v>41</v>
      </c>
      <c r="L94" s="22" t="s">
        <v>7</v>
      </c>
      <c r="M94" s="48"/>
      <c r="N94" s="42"/>
      <c r="O94" s="42"/>
      <c r="P94" s="46"/>
      <c r="Q94" s="42"/>
      <c r="R94" s="42"/>
      <c r="S94" s="43"/>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5">
        <f t="shared" si="10"/>
        <v>0</v>
      </c>
      <c r="BB94" s="45">
        <f t="shared" si="11"/>
        <v>0</v>
      </c>
      <c r="BC94" s="23" t="str">
        <f t="shared" si="12"/>
        <v>INR Zero Only</v>
      </c>
      <c r="IE94" s="25">
        <v>1.01</v>
      </c>
      <c r="IF94" s="25" t="s">
        <v>36</v>
      </c>
      <c r="IG94" s="25" t="s">
        <v>33</v>
      </c>
      <c r="IH94" s="25">
        <v>123.223</v>
      </c>
      <c r="II94" s="25" t="s">
        <v>34</v>
      </c>
    </row>
    <row r="95" spans="1:243" s="24" customFormat="1" ht="51" customHeight="1">
      <c r="A95" s="90">
        <v>2.76000000000002</v>
      </c>
      <c r="B95" s="79" t="s">
        <v>132</v>
      </c>
      <c r="C95" s="56" t="s">
        <v>234</v>
      </c>
      <c r="D95" s="77">
        <v>2</v>
      </c>
      <c r="E95" s="77" t="s">
        <v>109</v>
      </c>
      <c r="F95" s="47"/>
      <c r="G95" s="26"/>
      <c r="H95" s="20"/>
      <c r="I95" s="19" t="s">
        <v>35</v>
      </c>
      <c r="J95" s="21">
        <f t="shared" si="0"/>
        <v>1</v>
      </c>
      <c r="K95" s="22" t="s">
        <v>41</v>
      </c>
      <c r="L95" s="22" t="s">
        <v>7</v>
      </c>
      <c r="M95" s="48"/>
      <c r="N95" s="42"/>
      <c r="O95" s="42"/>
      <c r="P95" s="46"/>
      <c r="Q95" s="42"/>
      <c r="R95" s="42"/>
      <c r="S95" s="43"/>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5">
        <f t="shared" si="10"/>
        <v>0</v>
      </c>
      <c r="BB95" s="45">
        <f t="shared" si="11"/>
        <v>0</v>
      </c>
      <c r="BC95" s="23" t="str">
        <f t="shared" si="12"/>
        <v>INR Zero Only</v>
      </c>
      <c r="IE95" s="25">
        <v>1.01</v>
      </c>
      <c r="IF95" s="25" t="s">
        <v>36</v>
      </c>
      <c r="IG95" s="25" t="s">
        <v>33</v>
      </c>
      <c r="IH95" s="25">
        <v>123.223</v>
      </c>
      <c r="II95" s="25" t="s">
        <v>34</v>
      </c>
    </row>
    <row r="96" spans="1:243" s="24" customFormat="1" ht="42" customHeight="1">
      <c r="A96" s="92">
        <v>2.77000000000002</v>
      </c>
      <c r="B96" s="79" t="s">
        <v>133</v>
      </c>
      <c r="C96" s="56" t="s">
        <v>235</v>
      </c>
      <c r="D96" s="77">
        <v>4</v>
      </c>
      <c r="E96" s="77" t="s">
        <v>109</v>
      </c>
      <c r="F96" s="47"/>
      <c r="G96" s="26"/>
      <c r="H96" s="20"/>
      <c r="I96" s="19" t="s">
        <v>35</v>
      </c>
      <c r="J96" s="21">
        <f t="shared" si="0"/>
        <v>1</v>
      </c>
      <c r="K96" s="22" t="s">
        <v>41</v>
      </c>
      <c r="L96" s="22" t="s">
        <v>7</v>
      </c>
      <c r="M96" s="48"/>
      <c r="N96" s="42"/>
      <c r="O96" s="42"/>
      <c r="P96" s="46"/>
      <c r="Q96" s="42"/>
      <c r="R96" s="42"/>
      <c r="S96" s="43"/>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5">
        <f t="shared" si="10"/>
        <v>0</v>
      </c>
      <c r="BB96" s="45">
        <f t="shared" si="11"/>
        <v>0</v>
      </c>
      <c r="BC96" s="23" t="str">
        <f t="shared" si="12"/>
        <v>INR Zero Only</v>
      </c>
      <c r="IE96" s="25">
        <v>1.01</v>
      </c>
      <c r="IF96" s="25" t="s">
        <v>36</v>
      </c>
      <c r="IG96" s="25" t="s">
        <v>33</v>
      </c>
      <c r="IH96" s="25">
        <v>123.223</v>
      </c>
      <c r="II96" s="25" t="s">
        <v>34</v>
      </c>
    </row>
    <row r="97" spans="1:243" s="24" customFormat="1" ht="36.75" customHeight="1">
      <c r="A97" s="90">
        <v>2.78000000000002</v>
      </c>
      <c r="B97" s="79" t="s">
        <v>134</v>
      </c>
      <c r="C97" s="56" t="s">
        <v>236</v>
      </c>
      <c r="D97" s="77">
        <v>4</v>
      </c>
      <c r="E97" s="77" t="s">
        <v>109</v>
      </c>
      <c r="F97" s="47"/>
      <c r="G97" s="26"/>
      <c r="H97" s="20"/>
      <c r="I97" s="19" t="s">
        <v>35</v>
      </c>
      <c r="J97" s="21">
        <f t="shared" si="0"/>
        <v>1</v>
      </c>
      <c r="K97" s="22" t="s">
        <v>41</v>
      </c>
      <c r="L97" s="22" t="s">
        <v>7</v>
      </c>
      <c r="M97" s="48"/>
      <c r="N97" s="42"/>
      <c r="O97" s="42"/>
      <c r="P97" s="46"/>
      <c r="Q97" s="42"/>
      <c r="R97" s="42"/>
      <c r="S97" s="43"/>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5">
        <f t="shared" si="10"/>
        <v>0</v>
      </c>
      <c r="BB97" s="45">
        <f t="shared" si="11"/>
        <v>0</v>
      </c>
      <c r="BC97" s="23" t="str">
        <f t="shared" si="12"/>
        <v>INR Zero Only</v>
      </c>
      <c r="IE97" s="25">
        <v>1.01</v>
      </c>
      <c r="IF97" s="25" t="s">
        <v>36</v>
      </c>
      <c r="IG97" s="25" t="s">
        <v>33</v>
      </c>
      <c r="IH97" s="25">
        <v>123.223</v>
      </c>
      <c r="II97" s="25" t="s">
        <v>34</v>
      </c>
    </row>
    <row r="98" spans="1:243" s="24" customFormat="1" ht="40.5" customHeight="1">
      <c r="A98" s="92">
        <v>2.79000000000002</v>
      </c>
      <c r="B98" s="79" t="s">
        <v>135</v>
      </c>
      <c r="C98" s="56" t="s">
        <v>237</v>
      </c>
      <c r="D98" s="77">
        <v>2</v>
      </c>
      <c r="E98" s="77" t="s">
        <v>109</v>
      </c>
      <c r="F98" s="47"/>
      <c r="G98" s="26"/>
      <c r="H98" s="20"/>
      <c r="I98" s="19" t="s">
        <v>35</v>
      </c>
      <c r="J98" s="21">
        <f t="shared" si="0"/>
        <v>1</v>
      </c>
      <c r="K98" s="22" t="s">
        <v>41</v>
      </c>
      <c r="L98" s="22" t="s">
        <v>7</v>
      </c>
      <c r="M98" s="48"/>
      <c r="N98" s="42"/>
      <c r="O98" s="42"/>
      <c r="P98" s="46"/>
      <c r="Q98" s="42"/>
      <c r="R98" s="42"/>
      <c r="S98" s="43"/>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5">
        <f t="shared" si="10"/>
        <v>0</v>
      </c>
      <c r="BB98" s="45">
        <f t="shared" si="11"/>
        <v>0</v>
      </c>
      <c r="BC98" s="23" t="str">
        <f t="shared" si="12"/>
        <v>INR Zero Only</v>
      </c>
      <c r="IE98" s="25">
        <v>1.01</v>
      </c>
      <c r="IF98" s="25" t="s">
        <v>36</v>
      </c>
      <c r="IG98" s="25" t="s">
        <v>33</v>
      </c>
      <c r="IH98" s="25">
        <v>123.223</v>
      </c>
      <c r="II98" s="25" t="s">
        <v>34</v>
      </c>
    </row>
    <row r="99" spans="1:243" s="24" customFormat="1" ht="39" customHeight="1">
      <c r="A99" s="90">
        <v>2.80000000000002</v>
      </c>
      <c r="B99" s="79" t="s">
        <v>136</v>
      </c>
      <c r="C99" s="56" t="s">
        <v>238</v>
      </c>
      <c r="D99" s="77">
        <v>2</v>
      </c>
      <c r="E99" s="77" t="s">
        <v>109</v>
      </c>
      <c r="F99" s="47"/>
      <c r="G99" s="26"/>
      <c r="H99" s="20"/>
      <c r="I99" s="19" t="s">
        <v>35</v>
      </c>
      <c r="J99" s="21">
        <f t="shared" si="0"/>
        <v>1</v>
      </c>
      <c r="K99" s="22" t="s">
        <v>41</v>
      </c>
      <c r="L99" s="22" t="s">
        <v>7</v>
      </c>
      <c r="M99" s="48"/>
      <c r="N99" s="42"/>
      <c r="O99" s="42"/>
      <c r="P99" s="46"/>
      <c r="Q99" s="42"/>
      <c r="R99" s="42"/>
      <c r="S99" s="43"/>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5">
        <f t="shared" si="10"/>
        <v>0</v>
      </c>
      <c r="BB99" s="45">
        <f t="shared" si="11"/>
        <v>0</v>
      </c>
      <c r="BC99" s="23" t="str">
        <f t="shared" si="12"/>
        <v>INR Zero Only</v>
      </c>
      <c r="IE99" s="25">
        <v>1.01</v>
      </c>
      <c r="IF99" s="25" t="s">
        <v>36</v>
      </c>
      <c r="IG99" s="25" t="s">
        <v>33</v>
      </c>
      <c r="IH99" s="25">
        <v>123.223</v>
      </c>
      <c r="II99" s="25" t="s">
        <v>34</v>
      </c>
    </row>
    <row r="100" spans="1:243" s="24" customFormat="1" ht="33" customHeight="1">
      <c r="A100" s="92">
        <v>2.81000000000002</v>
      </c>
      <c r="B100" s="79" t="s">
        <v>137</v>
      </c>
      <c r="C100" s="56" t="s">
        <v>239</v>
      </c>
      <c r="D100" s="77">
        <v>2</v>
      </c>
      <c r="E100" s="77" t="s">
        <v>109</v>
      </c>
      <c r="F100" s="47"/>
      <c r="G100" s="26"/>
      <c r="H100" s="20"/>
      <c r="I100" s="19" t="s">
        <v>35</v>
      </c>
      <c r="J100" s="21">
        <f t="shared" si="0"/>
        <v>1</v>
      </c>
      <c r="K100" s="22" t="s">
        <v>41</v>
      </c>
      <c r="L100" s="22" t="s">
        <v>7</v>
      </c>
      <c r="M100" s="48"/>
      <c r="N100" s="42"/>
      <c r="O100" s="42"/>
      <c r="P100" s="46"/>
      <c r="Q100" s="42"/>
      <c r="R100" s="42"/>
      <c r="S100" s="43"/>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5">
        <f t="shared" si="10"/>
        <v>0</v>
      </c>
      <c r="BB100" s="45">
        <f t="shared" si="11"/>
        <v>0</v>
      </c>
      <c r="BC100" s="23" t="str">
        <f t="shared" si="12"/>
        <v>INR Zero Only</v>
      </c>
      <c r="IE100" s="25">
        <v>1.01</v>
      </c>
      <c r="IF100" s="25" t="s">
        <v>36</v>
      </c>
      <c r="IG100" s="25" t="s">
        <v>33</v>
      </c>
      <c r="IH100" s="25">
        <v>123.223</v>
      </c>
      <c r="II100" s="25" t="s">
        <v>34</v>
      </c>
    </row>
    <row r="101" spans="1:243" s="24" customFormat="1" ht="33.75" customHeight="1">
      <c r="A101" s="90">
        <v>2.82000000000002</v>
      </c>
      <c r="B101" s="79" t="s">
        <v>138</v>
      </c>
      <c r="C101" s="56" t="s">
        <v>240</v>
      </c>
      <c r="D101" s="77">
        <v>2</v>
      </c>
      <c r="E101" s="77" t="s">
        <v>109</v>
      </c>
      <c r="F101" s="47"/>
      <c r="G101" s="26"/>
      <c r="H101" s="20"/>
      <c r="I101" s="19" t="s">
        <v>35</v>
      </c>
      <c r="J101" s="21">
        <f t="shared" si="0"/>
        <v>1</v>
      </c>
      <c r="K101" s="22" t="s">
        <v>41</v>
      </c>
      <c r="L101" s="22" t="s">
        <v>7</v>
      </c>
      <c r="M101" s="48"/>
      <c r="N101" s="42"/>
      <c r="O101" s="42"/>
      <c r="P101" s="46"/>
      <c r="Q101" s="42"/>
      <c r="R101" s="42"/>
      <c r="S101" s="43"/>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5">
        <f t="shared" si="10"/>
        <v>0</v>
      </c>
      <c r="BB101" s="45">
        <f t="shared" si="11"/>
        <v>0</v>
      </c>
      <c r="BC101" s="23" t="str">
        <f t="shared" si="12"/>
        <v>INR Zero Only</v>
      </c>
      <c r="IE101" s="25">
        <v>1.01</v>
      </c>
      <c r="IF101" s="25" t="s">
        <v>36</v>
      </c>
      <c r="IG101" s="25" t="s">
        <v>33</v>
      </c>
      <c r="IH101" s="25">
        <v>123.223</v>
      </c>
      <c r="II101" s="25" t="s">
        <v>34</v>
      </c>
    </row>
    <row r="102" spans="1:243" s="24" customFormat="1" ht="28.5" customHeight="1">
      <c r="A102" s="92">
        <v>2.83000000000002</v>
      </c>
      <c r="B102" s="79" t="s">
        <v>139</v>
      </c>
      <c r="C102" s="56" t="s">
        <v>241</v>
      </c>
      <c r="D102" s="77">
        <v>4</v>
      </c>
      <c r="E102" s="77" t="s">
        <v>108</v>
      </c>
      <c r="F102" s="47"/>
      <c r="G102" s="26"/>
      <c r="H102" s="20"/>
      <c r="I102" s="19" t="s">
        <v>35</v>
      </c>
      <c r="J102" s="21">
        <f t="shared" si="0"/>
        <v>1</v>
      </c>
      <c r="K102" s="22" t="s">
        <v>41</v>
      </c>
      <c r="L102" s="22" t="s">
        <v>7</v>
      </c>
      <c r="M102" s="48"/>
      <c r="N102" s="42"/>
      <c r="O102" s="42"/>
      <c r="P102" s="46"/>
      <c r="Q102" s="42"/>
      <c r="R102" s="42"/>
      <c r="S102" s="43"/>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5">
        <f t="shared" si="10"/>
        <v>0</v>
      </c>
      <c r="BB102" s="45">
        <f t="shared" si="11"/>
        <v>0</v>
      </c>
      <c r="BC102" s="23" t="str">
        <f t="shared" si="12"/>
        <v>INR Zero Only</v>
      </c>
      <c r="IE102" s="25">
        <v>1.01</v>
      </c>
      <c r="IF102" s="25" t="s">
        <v>36</v>
      </c>
      <c r="IG102" s="25" t="s">
        <v>33</v>
      </c>
      <c r="IH102" s="25">
        <v>123.223</v>
      </c>
      <c r="II102" s="25" t="s">
        <v>34</v>
      </c>
    </row>
    <row r="103" spans="1:243" s="24" customFormat="1" ht="23.25" customHeight="1">
      <c r="A103" s="90">
        <v>2.84000000000002</v>
      </c>
      <c r="B103" s="79" t="s">
        <v>140</v>
      </c>
      <c r="C103" s="56" t="s">
        <v>242</v>
      </c>
      <c r="D103" s="77">
        <v>4</v>
      </c>
      <c r="E103" s="77" t="s">
        <v>108</v>
      </c>
      <c r="F103" s="47"/>
      <c r="G103" s="26"/>
      <c r="H103" s="20"/>
      <c r="I103" s="19" t="s">
        <v>35</v>
      </c>
      <c r="J103" s="21">
        <f t="shared" si="0"/>
        <v>1</v>
      </c>
      <c r="K103" s="22" t="s">
        <v>41</v>
      </c>
      <c r="L103" s="22" t="s">
        <v>7</v>
      </c>
      <c r="M103" s="48"/>
      <c r="N103" s="42"/>
      <c r="O103" s="42"/>
      <c r="P103" s="46"/>
      <c r="Q103" s="42"/>
      <c r="R103" s="42"/>
      <c r="S103" s="43"/>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5">
        <f t="shared" si="10"/>
        <v>0</v>
      </c>
      <c r="BB103" s="45">
        <f t="shared" si="11"/>
        <v>0</v>
      </c>
      <c r="BC103" s="23" t="str">
        <f t="shared" si="12"/>
        <v>INR Zero Only</v>
      </c>
      <c r="IE103" s="25">
        <v>1.01</v>
      </c>
      <c r="IF103" s="25" t="s">
        <v>36</v>
      </c>
      <c r="IG103" s="25" t="s">
        <v>33</v>
      </c>
      <c r="IH103" s="25">
        <v>123.223</v>
      </c>
      <c r="II103" s="25" t="s">
        <v>34</v>
      </c>
    </row>
    <row r="104" spans="1:243" s="24" customFormat="1" ht="35.25" customHeight="1">
      <c r="A104" s="92">
        <v>2.85000000000002</v>
      </c>
      <c r="B104" s="79" t="s">
        <v>141</v>
      </c>
      <c r="C104" s="56" t="s">
        <v>243</v>
      </c>
      <c r="D104" s="77">
        <v>2</v>
      </c>
      <c r="E104" s="77" t="s">
        <v>108</v>
      </c>
      <c r="F104" s="47"/>
      <c r="G104" s="26"/>
      <c r="H104" s="20"/>
      <c r="I104" s="19" t="s">
        <v>35</v>
      </c>
      <c r="J104" s="21">
        <f t="shared" si="0"/>
        <v>1</v>
      </c>
      <c r="K104" s="22" t="s">
        <v>41</v>
      </c>
      <c r="L104" s="22" t="s">
        <v>7</v>
      </c>
      <c r="M104" s="48"/>
      <c r="N104" s="42"/>
      <c r="O104" s="42"/>
      <c r="P104" s="46"/>
      <c r="Q104" s="42"/>
      <c r="R104" s="42"/>
      <c r="S104" s="43"/>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5">
        <f t="shared" si="10"/>
        <v>0</v>
      </c>
      <c r="BB104" s="45">
        <f t="shared" si="11"/>
        <v>0</v>
      </c>
      <c r="BC104" s="23" t="str">
        <f t="shared" si="12"/>
        <v>INR Zero Only</v>
      </c>
      <c r="IE104" s="25">
        <v>1.01</v>
      </c>
      <c r="IF104" s="25" t="s">
        <v>36</v>
      </c>
      <c r="IG104" s="25" t="s">
        <v>33</v>
      </c>
      <c r="IH104" s="25">
        <v>123.223</v>
      </c>
      <c r="II104" s="25" t="s">
        <v>34</v>
      </c>
    </row>
    <row r="105" spans="1:243" s="24" customFormat="1" ht="33" customHeight="1">
      <c r="A105" s="90">
        <v>2.86000000000002</v>
      </c>
      <c r="B105" s="79" t="s">
        <v>142</v>
      </c>
      <c r="C105" s="56" t="s">
        <v>244</v>
      </c>
      <c r="D105" s="77">
        <v>4</v>
      </c>
      <c r="E105" s="77" t="s">
        <v>108</v>
      </c>
      <c r="F105" s="47"/>
      <c r="G105" s="26"/>
      <c r="H105" s="20"/>
      <c r="I105" s="19" t="s">
        <v>35</v>
      </c>
      <c r="J105" s="21">
        <f t="shared" si="0"/>
        <v>1</v>
      </c>
      <c r="K105" s="22" t="s">
        <v>41</v>
      </c>
      <c r="L105" s="22" t="s">
        <v>7</v>
      </c>
      <c r="M105" s="48"/>
      <c r="N105" s="42"/>
      <c r="O105" s="42"/>
      <c r="P105" s="46"/>
      <c r="Q105" s="42"/>
      <c r="R105" s="42"/>
      <c r="S105" s="43"/>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5">
        <f t="shared" si="10"/>
        <v>0</v>
      </c>
      <c r="BB105" s="45">
        <f t="shared" si="11"/>
        <v>0</v>
      </c>
      <c r="BC105" s="23" t="str">
        <f t="shared" si="12"/>
        <v>INR Zero Only</v>
      </c>
      <c r="IE105" s="25">
        <v>1.01</v>
      </c>
      <c r="IF105" s="25" t="s">
        <v>36</v>
      </c>
      <c r="IG105" s="25" t="s">
        <v>33</v>
      </c>
      <c r="IH105" s="25">
        <v>123.223</v>
      </c>
      <c r="II105" s="25" t="s">
        <v>34</v>
      </c>
    </row>
    <row r="106" spans="1:243" s="24" customFormat="1" ht="30" customHeight="1">
      <c r="A106" s="92">
        <v>2.87000000000002</v>
      </c>
      <c r="B106" s="79" t="s">
        <v>143</v>
      </c>
      <c r="C106" s="56" t="s">
        <v>245</v>
      </c>
      <c r="D106" s="77">
        <v>4</v>
      </c>
      <c r="E106" s="77" t="s">
        <v>108</v>
      </c>
      <c r="F106" s="47"/>
      <c r="G106" s="26"/>
      <c r="H106" s="20"/>
      <c r="I106" s="19" t="s">
        <v>35</v>
      </c>
      <c r="J106" s="21">
        <f t="shared" si="0"/>
        <v>1</v>
      </c>
      <c r="K106" s="22" t="s">
        <v>41</v>
      </c>
      <c r="L106" s="22" t="s">
        <v>7</v>
      </c>
      <c r="M106" s="48"/>
      <c r="N106" s="42"/>
      <c r="O106" s="42"/>
      <c r="P106" s="46"/>
      <c r="Q106" s="42"/>
      <c r="R106" s="42"/>
      <c r="S106" s="43"/>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5">
        <f t="shared" si="10"/>
        <v>0</v>
      </c>
      <c r="BB106" s="45">
        <f t="shared" si="11"/>
        <v>0</v>
      </c>
      <c r="BC106" s="23" t="str">
        <f t="shared" si="12"/>
        <v>INR Zero Only</v>
      </c>
      <c r="IE106" s="25">
        <v>1.01</v>
      </c>
      <c r="IF106" s="25" t="s">
        <v>36</v>
      </c>
      <c r="IG106" s="25" t="s">
        <v>33</v>
      </c>
      <c r="IH106" s="25">
        <v>123.223</v>
      </c>
      <c r="II106" s="25" t="s">
        <v>34</v>
      </c>
    </row>
    <row r="107" spans="1:243" s="24" customFormat="1" ht="27.75" customHeight="1">
      <c r="A107" s="90">
        <v>2.88000000000002</v>
      </c>
      <c r="B107" s="80" t="s">
        <v>144</v>
      </c>
      <c r="C107" s="56" t="s">
        <v>246</v>
      </c>
      <c r="D107" s="77">
        <v>2</v>
      </c>
      <c r="E107" s="77" t="s">
        <v>109</v>
      </c>
      <c r="F107" s="47"/>
      <c r="G107" s="26"/>
      <c r="H107" s="20"/>
      <c r="I107" s="19" t="s">
        <v>35</v>
      </c>
      <c r="J107" s="21">
        <f t="shared" si="0"/>
        <v>1</v>
      </c>
      <c r="K107" s="22" t="s">
        <v>41</v>
      </c>
      <c r="L107" s="22" t="s">
        <v>7</v>
      </c>
      <c r="M107" s="48"/>
      <c r="N107" s="42"/>
      <c r="O107" s="42"/>
      <c r="P107" s="46"/>
      <c r="Q107" s="42"/>
      <c r="R107" s="42"/>
      <c r="S107" s="43"/>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5">
        <f t="shared" si="10"/>
        <v>0</v>
      </c>
      <c r="BB107" s="45">
        <f t="shared" si="11"/>
        <v>0</v>
      </c>
      <c r="BC107" s="23" t="str">
        <f t="shared" si="12"/>
        <v>INR Zero Only</v>
      </c>
      <c r="IE107" s="25">
        <v>1.01</v>
      </c>
      <c r="IF107" s="25" t="s">
        <v>36</v>
      </c>
      <c r="IG107" s="25" t="s">
        <v>33</v>
      </c>
      <c r="IH107" s="25">
        <v>123.223</v>
      </c>
      <c r="II107" s="25" t="s">
        <v>34</v>
      </c>
    </row>
    <row r="108" spans="1:243" s="24" customFormat="1" ht="29.25" customHeight="1">
      <c r="A108" s="92">
        <v>2.89000000000002</v>
      </c>
      <c r="B108" s="80" t="s">
        <v>145</v>
      </c>
      <c r="C108" s="56" t="s">
        <v>247</v>
      </c>
      <c r="D108" s="77">
        <v>2</v>
      </c>
      <c r="E108" s="77" t="s">
        <v>109</v>
      </c>
      <c r="F108" s="47"/>
      <c r="G108" s="26"/>
      <c r="H108" s="20"/>
      <c r="I108" s="19" t="s">
        <v>35</v>
      </c>
      <c r="J108" s="21">
        <f t="shared" si="0"/>
        <v>1</v>
      </c>
      <c r="K108" s="22" t="s">
        <v>41</v>
      </c>
      <c r="L108" s="22" t="s">
        <v>7</v>
      </c>
      <c r="M108" s="48"/>
      <c r="N108" s="42"/>
      <c r="O108" s="42"/>
      <c r="P108" s="46"/>
      <c r="Q108" s="42"/>
      <c r="R108" s="42"/>
      <c r="S108" s="43"/>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5">
        <f t="shared" si="10"/>
        <v>0</v>
      </c>
      <c r="BB108" s="45">
        <f t="shared" si="11"/>
        <v>0</v>
      </c>
      <c r="BC108" s="23" t="str">
        <f t="shared" si="12"/>
        <v>INR Zero Only</v>
      </c>
      <c r="IE108" s="25">
        <v>1.01</v>
      </c>
      <c r="IF108" s="25" t="s">
        <v>36</v>
      </c>
      <c r="IG108" s="25" t="s">
        <v>33</v>
      </c>
      <c r="IH108" s="25">
        <v>123.223</v>
      </c>
      <c r="II108" s="25" t="s">
        <v>34</v>
      </c>
    </row>
    <row r="109" spans="1:243" s="14" customFormat="1" ht="21" customHeight="1">
      <c r="A109" s="90">
        <v>2.90000000000002</v>
      </c>
      <c r="B109" s="89" t="s">
        <v>146</v>
      </c>
      <c r="C109" s="56" t="s">
        <v>248</v>
      </c>
      <c r="D109" s="71"/>
      <c r="E109" s="54"/>
      <c r="F109" s="18"/>
      <c r="G109" s="18"/>
      <c r="H109" s="18"/>
      <c r="I109" s="18"/>
      <c r="J109" s="18"/>
      <c r="K109" s="18"/>
      <c r="L109" s="18"/>
      <c r="M109" s="18"/>
      <c r="N109" s="18"/>
      <c r="O109" s="18"/>
      <c r="P109" s="18"/>
      <c r="Q109" s="18"/>
      <c r="R109" s="18"/>
      <c r="S109" s="13"/>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63"/>
      <c r="BB109" s="63"/>
      <c r="BC109" s="18"/>
      <c r="IE109" s="15"/>
      <c r="IF109" s="15"/>
      <c r="IG109" s="15"/>
      <c r="IH109" s="15"/>
      <c r="II109" s="15"/>
    </row>
    <row r="110" spans="1:243" s="24" customFormat="1" ht="39" customHeight="1">
      <c r="A110" s="92">
        <v>2.91000000000002</v>
      </c>
      <c r="B110" s="79" t="s">
        <v>151</v>
      </c>
      <c r="C110" s="56" t="s">
        <v>249</v>
      </c>
      <c r="D110" s="77">
        <v>1</v>
      </c>
      <c r="E110" s="77" t="s">
        <v>108</v>
      </c>
      <c r="F110" s="47"/>
      <c r="G110" s="26"/>
      <c r="H110" s="20"/>
      <c r="I110" s="19" t="s">
        <v>35</v>
      </c>
      <c r="J110" s="21">
        <f t="shared" si="0"/>
        <v>1</v>
      </c>
      <c r="K110" s="22" t="s">
        <v>41</v>
      </c>
      <c r="L110" s="22" t="s">
        <v>7</v>
      </c>
      <c r="M110" s="48"/>
      <c r="N110" s="42"/>
      <c r="O110" s="42"/>
      <c r="P110" s="46"/>
      <c r="Q110" s="42"/>
      <c r="R110" s="42"/>
      <c r="S110" s="43"/>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5">
        <f>total_amount_ba($B$2,$D$2,D110,F110,J110,K110,M110)</f>
        <v>0</v>
      </c>
      <c r="BB110" s="45">
        <f>BA110+SUM(N110:AZ110)</f>
        <v>0</v>
      </c>
      <c r="BC110" s="23" t="str">
        <f>SpellNumber(L110,BB110)</f>
        <v>INR Zero Only</v>
      </c>
      <c r="IE110" s="25">
        <v>1.01</v>
      </c>
      <c r="IF110" s="25" t="s">
        <v>36</v>
      </c>
      <c r="IG110" s="25" t="s">
        <v>33</v>
      </c>
      <c r="IH110" s="25">
        <v>123.223</v>
      </c>
      <c r="II110" s="25" t="s">
        <v>34</v>
      </c>
    </row>
    <row r="111" spans="1:243" s="24" customFormat="1" ht="37.5" customHeight="1">
      <c r="A111" s="90">
        <v>2.92000000000002</v>
      </c>
      <c r="B111" s="79" t="s">
        <v>152</v>
      </c>
      <c r="C111" s="56" t="s">
        <v>250</v>
      </c>
      <c r="D111" s="77">
        <v>1</v>
      </c>
      <c r="E111" s="77" t="s">
        <v>108</v>
      </c>
      <c r="F111" s="47"/>
      <c r="G111" s="26"/>
      <c r="H111" s="20"/>
      <c r="I111" s="19" t="s">
        <v>35</v>
      </c>
      <c r="J111" s="21">
        <f t="shared" si="0"/>
        <v>1</v>
      </c>
      <c r="K111" s="22" t="s">
        <v>41</v>
      </c>
      <c r="L111" s="22" t="s">
        <v>7</v>
      </c>
      <c r="M111" s="48"/>
      <c r="N111" s="42"/>
      <c r="O111" s="42"/>
      <c r="P111" s="46"/>
      <c r="Q111" s="42"/>
      <c r="R111" s="42"/>
      <c r="S111" s="43"/>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5">
        <f>total_amount_ba($B$2,$D$2,D111,F111,J111,K111,M111)</f>
        <v>0</v>
      </c>
      <c r="BB111" s="45">
        <f>BA111+SUM(N111:AZ111)</f>
        <v>0</v>
      </c>
      <c r="BC111" s="23" t="str">
        <f>SpellNumber(L111,BB111)</f>
        <v>INR Zero Only</v>
      </c>
      <c r="IE111" s="25">
        <v>1.01</v>
      </c>
      <c r="IF111" s="25" t="s">
        <v>36</v>
      </c>
      <c r="IG111" s="25" t="s">
        <v>33</v>
      </c>
      <c r="IH111" s="25">
        <v>123.223</v>
      </c>
      <c r="II111" s="25" t="s">
        <v>34</v>
      </c>
    </row>
    <row r="112" spans="1:243" s="24" customFormat="1" ht="43.5" customHeight="1">
      <c r="A112" s="92">
        <v>2.93000000000002</v>
      </c>
      <c r="B112" s="79" t="s">
        <v>153</v>
      </c>
      <c r="C112" s="56" t="s">
        <v>251</v>
      </c>
      <c r="D112" s="77">
        <v>1</v>
      </c>
      <c r="E112" s="77" t="s">
        <v>108</v>
      </c>
      <c r="F112" s="47"/>
      <c r="G112" s="26"/>
      <c r="H112" s="20"/>
      <c r="I112" s="19" t="s">
        <v>35</v>
      </c>
      <c r="J112" s="21">
        <f t="shared" si="0"/>
        <v>1</v>
      </c>
      <c r="K112" s="22" t="s">
        <v>41</v>
      </c>
      <c r="L112" s="22" t="s">
        <v>7</v>
      </c>
      <c r="M112" s="48"/>
      <c r="N112" s="42"/>
      <c r="O112" s="42"/>
      <c r="P112" s="46"/>
      <c r="Q112" s="42"/>
      <c r="R112" s="42"/>
      <c r="S112" s="43"/>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5">
        <f>total_amount_ba($B$2,$D$2,D112,F112,J112,K112,M112)</f>
        <v>0</v>
      </c>
      <c r="BB112" s="45">
        <f>BA112+SUM(N112:AZ112)</f>
        <v>0</v>
      </c>
      <c r="BC112" s="23" t="str">
        <f>SpellNumber(L112,BB112)</f>
        <v>INR Zero Only</v>
      </c>
      <c r="IE112" s="25">
        <v>1.01</v>
      </c>
      <c r="IF112" s="25" t="s">
        <v>36</v>
      </c>
      <c r="IG112" s="25" t="s">
        <v>33</v>
      </c>
      <c r="IH112" s="25">
        <v>123.223</v>
      </c>
      <c r="II112" s="25" t="s">
        <v>34</v>
      </c>
    </row>
    <row r="113" spans="1:243" s="14" customFormat="1" ht="21" customHeight="1">
      <c r="A113" s="90">
        <v>2.94000000000002</v>
      </c>
      <c r="B113" s="89" t="s">
        <v>147</v>
      </c>
      <c r="C113" s="56" t="s">
        <v>252</v>
      </c>
      <c r="D113" s="71"/>
      <c r="E113" s="54"/>
      <c r="F113" s="18"/>
      <c r="G113" s="18"/>
      <c r="H113" s="18"/>
      <c r="I113" s="18"/>
      <c r="J113" s="18"/>
      <c r="K113" s="18"/>
      <c r="L113" s="18"/>
      <c r="M113" s="18"/>
      <c r="N113" s="18"/>
      <c r="O113" s="18"/>
      <c r="P113" s="18"/>
      <c r="Q113" s="18"/>
      <c r="R113" s="18"/>
      <c r="S113" s="13"/>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63"/>
      <c r="BB113" s="63"/>
      <c r="BC113" s="18"/>
      <c r="IE113" s="15"/>
      <c r="IF113" s="15"/>
      <c r="IG113" s="15"/>
      <c r="IH113" s="15"/>
      <c r="II113" s="15"/>
    </row>
    <row r="114" spans="1:243" s="24" customFormat="1" ht="38.25" customHeight="1">
      <c r="A114" s="92">
        <v>2.95000000000003</v>
      </c>
      <c r="B114" s="79" t="s">
        <v>148</v>
      </c>
      <c r="C114" s="56" t="s">
        <v>253</v>
      </c>
      <c r="D114" s="77">
        <v>1</v>
      </c>
      <c r="E114" s="77" t="s">
        <v>108</v>
      </c>
      <c r="F114" s="47"/>
      <c r="G114" s="26"/>
      <c r="H114" s="20"/>
      <c r="I114" s="19" t="s">
        <v>35</v>
      </c>
      <c r="J114" s="21">
        <f t="shared" si="0"/>
        <v>1</v>
      </c>
      <c r="K114" s="22" t="s">
        <v>41</v>
      </c>
      <c r="L114" s="22" t="s">
        <v>7</v>
      </c>
      <c r="M114" s="48"/>
      <c r="N114" s="42"/>
      <c r="O114" s="42"/>
      <c r="P114" s="46"/>
      <c r="Q114" s="42"/>
      <c r="R114" s="42"/>
      <c r="S114" s="43"/>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5">
        <f>total_amount_ba($B$2,$D$2,D114,F114,J114,K114,M114)</f>
        <v>0</v>
      </c>
      <c r="BB114" s="45">
        <f>BA114+SUM(N114:AZ114)</f>
        <v>0</v>
      </c>
      <c r="BC114" s="23" t="str">
        <f>SpellNumber(L114,BB114)</f>
        <v>INR Zero Only</v>
      </c>
      <c r="IE114" s="25">
        <v>1.01</v>
      </c>
      <c r="IF114" s="25" t="s">
        <v>36</v>
      </c>
      <c r="IG114" s="25" t="s">
        <v>33</v>
      </c>
      <c r="IH114" s="25">
        <v>123.223</v>
      </c>
      <c r="II114" s="25" t="s">
        <v>34</v>
      </c>
    </row>
    <row r="115" spans="1:243" s="24" customFormat="1" ht="40.5" customHeight="1">
      <c r="A115" s="90">
        <v>2.96000000000002</v>
      </c>
      <c r="B115" s="79" t="s">
        <v>149</v>
      </c>
      <c r="C115" s="56" t="s">
        <v>254</v>
      </c>
      <c r="D115" s="77">
        <v>4</v>
      </c>
      <c r="E115" s="77" t="s">
        <v>108</v>
      </c>
      <c r="F115" s="47"/>
      <c r="G115" s="26"/>
      <c r="H115" s="20"/>
      <c r="I115" s="19" t="s">
        <v>35</v>
      </c>
      <c r="J115" s="21">
        <f t="shared" si="0"/>
        <v>1</v>
      </c>
      <c r="K115" s="22" t="s">
        <v>41</v>
      </c>
      <c r="L115" s="22" t="s">
        <v>7</v>
      </c>
      <c r="M115" s="48"/>
      <c r="N115" s="42"/>
      <c r="O115" s="42"/>
      <c r="P115" s="46"/>
      <c r="Q115" s="42"/>
      <c r="R115" s="42"/>
      <c r="S115" s="43"/>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5">
        <f>total_amount_ba($B$2,$D$2,D115,F115,J115,K115,M115)</f>
        <v>0</v>
      </c>
      <c r="BB115" s="45">
        <f>BA115+SUM(N115:AZ115)</f>
        <v>0</v>
      </c>
      <c r="BC115" s="23" t="str">
        <f>SpellNumber(L115,BB115)</f>
        <v>INR Zero Only</v>
      </c>
      <c r="IE115" s="25">
        <v>1.01</v>
      </c>
      <c r="IF115" s="25" t="s">
        <v>36</v>
      </c>
      <c r="IG115" s="25" t="s">
        <v>33</v>
      </c>
      <c r="IH115" s="25">
        <v>123.223</v>
      </c>
      <c r="II115" s="25" t="s">
        <v>34</v>
      </c>
    </row>
    <row r="116" spans="1:243" s="24" customFormat="1" ht="45" customHeight="1">
      <c r="A116" s="92">
        <v>2.97000000000003</v>
      </c>
      <c r="B116" s="79" t="s">
        <v>150</v>
      </c>
      <c r="C116" s="56" t="s">
        <v>255</v>
      </c>
      <c r="D116" s="77">
        <v>4</v>
      </c>
      <c r="E116" s="77" t="s">
        <v>108</v>
      </c>
      <c r="F116" s="47"/>
      <c r="G116" s="26"/>
      <c r="H116" s="20"/>
      <c r="I116" s="19" t="s">
        <v>35</v>
      </c>
      <c r="J116" s="21">
        <f t="shared" si="0"/>
        <v>1</v>
      </c>
      <c r="K116" s="22" t="s">
        <v>41</v>
      </c>
      <c r="L116" s="22" t="s">
        <v>7</v>
      </c>
      <c r="M116" s="48"/>
      <c r="N116" s="42"/>
      <c r="O116" s="42"/>
      <c r="P116" s="46"/>
      <c r="Q116" s="42"/>
      <c r="R116" s="42"/>
      <c r="S116" s="43"/>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5">
        <f>total_amount_ba($B$2,$D$2,D116,F116,J116,K116,M116)</f>
        <v>0</v>
      </c>
      <c r="BB116" s="45">
        <f>BA116+SUM(N116:AZ116)</f>
        <v>0</v>
      </c>
      <c r="BC116" s="23" t="str">
        <f>SpellNumber(L116,BB116)</f>
        <v>INR Zero Only</v>
      </c>
      <c r="IE116" s="25">
        <v>1.01</v>
      </c>
      <c r="IF116" s="25" t="s">
        <v>36</v>
      </c>
      <c r="IG116" s="25" t="s">
        <v>33</v>
      </c>
      <c r="IH116" s="25">
        <v>123.223</v>
      </c>
      <c r="II116" s="25" t="s">
        <v>34</v>
      </c>
    </row>
    <row r="117" spans="1:243" s="14" customFormat="1" ht="21" customHeight="1">
      <c r="A117" s="109">
        <v>3.00000000000002</v>
      </c>
      <c r="B117" s="75" t="s">
        <v>358</v>
      </c>
      <c r="C117" s="56" t="s">
        <v>256</v>
      </c>
      <c r="D117" s="71"/>
      <c r="E117" s="54"/>
      <c r="F117" s="18"/>
      <c r="G117" s="18"/>
      <c r="H117" s="18"/>
      <c r="I117" s="18"/>
      <c r="J117" s="18"/>
      <c r="K117" s="18"/>
      <c r="L117" s="18"/>
      <c r="M117" s="18"/>
      <c r="N117" s="18"/>
      <c r="O117" s="18"/>
      <c r="P117" s="18"/>
      <c r="Q117" s="18"/>
      <c r="R117" s="18"/>
      <c r="S117" s="13"/>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63"/>
      <c r="BB117" s="63"/>
      <c r="BC117" s="18"/>
      <c r="IE117" s="15"/>
      <c r="IF117" s="15"/>
      <c r="IG117" s="15"/>
      <c r="IH117" s="15"/>
      <c r="II117" s="15"/>
    </row>
    <row r="118" spans="1:243" s="24" customFormat="1" ht="88.5" customHeight="1">
      <c r="A118" s="92">
        <v>3.01000000000002</v>
      </c>
      <c r="B118" s="80" t="s">
        <v>262</v>
      </c>
      <c r="C118" s="56" t="s">
        <v>257</v>
      </c>
      <c r="D118" s="77">
        <v>1</v>
      </c>
      <c r="E118" s="77" t="s">
        <v>109</v>
      </c>
      <c r="F118" s="47"/>
      <c r="G118" s="26"/>
      <c r="H118" s="20"/>
      <c r="I118" s="19" t="s">
        <v>35</v>
      </c>
      <c r="J118" s="21">
        <f>IF(I118="Less(-)",-1,1)</f>
        <v>1</v>
      </c>
      <c r="K118" s="22" t="s">
        <v>41</v>
      </c>
      <c r="L118" s="22" t="s">
        <v>7</v>
      </c>
      <c r="M118" s="48"/>
      <c r="N118" s="42"/>
      <c r="O118" s="42"/>
      <c r="P118" s="46"/>
      <c r="Q118" s="42"/>
      <c r="R118" s="42"/>
      <c r="S118" s="43"/>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5">
        <f>total_amount_ba($B$2,$D$2,D118,F118,J118,K118,M118)</f>
        <v>0</v>
      </c>
      <c r="BB118" s="45">
        <f>BA118+SUM(N118:AZ118)</f>
        <v>0</v>
      </c>
      <c r="BC118" s="23" t="str">
        <f>SpellNumber(L118,BB118)</f>
        <v>INR Zero Only</v>
      </c>
      <c r="IE118" s="25">
        <v>1.01</v>
      </c>
      <c r="IF118" s="25" t="s">
        <v>36</v>
      </c>
      <c r="IG118" s="25" t="s">
        <v>33</v>
      </c>
      <c r="IH118" s="25">
        <v>123.223</v>
      </c>
      <c r="II118" s="25" t="s">
        <v>34</v>
      </c>
    </row>
    <row r="119" spans="1:243" s="24" customFormat="1" ht="88.5" customHeight="1">
      <c r="A119" s="90">
        <v>3.02000000000002</v>
      </c>
      <c r="B119" s="79" t="s">
        <v>263</v>
      </c>
      <c r="C119" s="56" t="s">
        <v>259</v>
      </c>
      <c r="D119" s="77">
        <v>24</v>
      </c>
      <c r="E119" s="77" t="s">
        <v>108</v>
      </c>
      <c r="F119" s="47"/>
      <c r="G119" s="26"/>
      <c r="H119" s="20"/>
      <c r="I119" s="19" t="s">
        <v>35</v>
      </c>
      <c r="J119" s="21">
        <f>IF(I119="Less(-)",-1,1)</f>
        <v>1</v>
      </c>
      <c r="K119" s="22" t="s">
        <v>41</v>
      </c>
      <c r="L119" s="22" t="s">
        <v>7</v>
      </c>
      <c r="M119" s="48"/>
      <c r="N119" s="42"/>
      <c r="O119" s="42"/>
      <c r="P119" s="46"/>
      <c r="Q119" s="42"/>
      <c r="R119" s="42"/>
      <c r="S119" s="43"/>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5">
        <f>total_amount_ba($B$2,$D$2,D119,F119,J119,K119,M119)</f>
        <v>0</v>
      </c>
      <c r="BB119" s="45">
        <f>BA119+SUM(N119:AZ119)</f>
        <v>0</v>
      </c>
      <c r="BC119" s="23" t="str">
        <f>SpellNumber(L119,BB119)</f>
        <v>INR Zero Only</v>
      </c>
      <c r="IE119" s="25">
        <v>1.01</v>
      </c>
      <c r="IF119" s="25" t="s">
        <v>36</v>
      </c>
      <c r="IG119" s="25" t="s">
        <v>33</v>
      </c>
      <c r="IH119" s="25">
        <v>123.223</v>
      </c>
      <c r="II119" s="25" t="s">
        <v>34</v>
      </c>
    </row>
    <row r="120" spans="1:243" s="14" customFormat="1" ht="87.75" customHeight="1">
      <c r="A120" s="92">
        <v>3.03000000000002</v>
      </c>
      <c r="B120" s="79" t="s">
        <v>264</v>
      </c>
      <c r="C120" s="56" t="s">
        <v>260</v>
      </c>
      <c r="D120" s="71"/>
      <c r="E120" s="54"/>
      <c r="F120" s="18"/>
      <c r="G120" s="18"/>
      <c r="H120" s="18"/>
      <c r="I120" s="18"/>
      <c r="J120" s="18"/>
      <c r="K120" s="18"/>
      <c r="L120" s="18"/>
      <c r="M120" s="18"/>
      <c r="N120" s="18"/>
      <c r="O120" s="18"/>
      <c r="P120" s="18"/>
      <c r="Q120" s="18"/>
      <c r="R120" s="18"/>
      <c r="S120" s="13"/>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63"/>
      <c r="BB120" s="63"/>
      <c r="BC120" s="18"/>
      <c r="IE120" s="15"/>
      <c r="IF120" s="15"/>
      <c r="IG120" s="15"/>
      <c r="IH120" s="15"/>
      <c r="II120" s="15"/>
    </row>
    <row r="121" spans="1:243" s="24" customFormat="1" ht="28.5" customHeight="1">
      <c r="A121" s="90">
        <v>3.04000000000002</v>
      </c>
      <c r="B121" s="79" t="s">
        <v>265</v>
      </c>
      <c r="C121" s="56" t="s">
        <v>261</v>
      </c>
      <c r="D121" s="77">
        <v>8</v>
      </c>
      <c r="E121" s="77" t="s">
        <v>59</v>
      </c>
      <c r="F121" s="47"/>
      <c r="G121" s="26"/>
      <c r="H121" s="20"/>
      <c r="I121" s="19" t="s">
        <v>35</v>
      </c>
      <c r="J121" s="21">
        <f>IF(I121="Less(-)",-1,1)</f>
        <v>1</v>
      </c>
      <c r="K121" s="22" t="s">
        <v>41</v>
      </c>
      <c r="L121" s="22" t="s">
        <v>7</v>
      </c>
      <c r="M121" s="48"/>
      <c r="N121" s="42"/>
      <c r="O121" s="42"/>
      <c r="P121" s="46"/>
      <c r="Q121" s="42"/>
      <c r="R121" s="42"/>
      <c r="S121" s="43"/>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5">
        <f>total_amount_ba($B$2,$D$2,D121,F121,J121,K121,M121)</f>
        <v>0</v>
      </c>
      <c r="BB121" s="45">
        <f>BA121+SUM(N121:AZ121)</f>
        <v>0</v>
      </c>
      <c r="BC121" s="23" t="str">
        <f>SpellNumber(L121,BB121)</f>
        <v>INR Zero Only</v>
      </c>
      <c r="IE121" s="25">
        <v>1.01</v>
      </c>
      <c r="IF121" s="25" t="s">
        <v>36</v>
      </c>
      <c r="IG121" s="25" t="s">
        <v>33</v>
      </c>
      <c r="IH121" s="25">
        <v>123.223</v>
      </c>
      <c r="II121" s="25" t="s">
        <v>34</v>
      </c>
    </row>
    <row r="122" spans="1:243" s="14" customFormat="1" ht="21" customHeight="1">
      <c r="A122" s="92">
        <v>3.05000000000002</v>
      </c>
      <c r="B122" s="78" t="s">
        <v>154</v>
      </c>
      <c r="C122" s="56" t="s">
        <v>266</v>
      </c>
      <c r="D122" s="71"/>
      <c r="E122" s="54"/>
      <c r="F122" s="18"/>
      <c r="G122" s="18"/>
      <c r="H122" s="18"/>
      <c r="I122" s="18"/>
      <c r="J122" s="18"/>
      <c r="K122" s="18"/>
      <c r="L122" s="18"/>
      <c r="M122" s="18"/>
      <c r="N122" s="18"/>
      <c r="O122" s="18"/>
      <c r="P122" s="18"/>
      <c r="Q122" s="18"/>
      <c r="R122" s="18"/>
      <c r="S122" s="13"/>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63"/>
      <c r="BB122" s="63"/>
      <c r="BC122" s="18"/>
      <c r="IE122" s="15"/>
      <c r="IF122" s="15"/>
      <c r="IG122" s="15"/>
      <c r="IH122" s="15"/>
      <c r="II122" s="15"/>
    </row>
    <row r="123" spans="1:243" s="24" customFormat="1" ht="45" customHeight="1">
      <c r="A123" s="90">
        <v>3.06000000000002</v>
      </c>
      <c r="B123" s="80" t="s">
        <v>270</v>
      </c>
      <c r="C123" s="56" t="s">
        <v>267</v>
      </c>
      <c r="D123" s="77">
        <v>900</v>
      </c>
      <c r="E123" s="77" t="s">
        <v>63</v>
      </c>
      <c r="F123" s="47"/>
      <c r="G123" s="26"/>
      <c r="H123" s="20"/>
      <c r="I123" s="19" t="s">
        <v>35</v>
      </c>
      <c r="J123" s="21">
        <f>IF(I123="Less(-)",-1,1)</f>
        <v>1</v>
      </c>
      <c r="K123" s="22" t="s">
        <v>41</v>
      </c>
      <c r="L123" s="22" t="s">
        <v>7</v>
      </c>
      <c r="M123" s="48"/>
      <c r="N123" s="42"/>
      <c r="O123" s="42"/>
      <c r="P123" s="46"/>
      <c r="Q123" s="42"/>
      <c r="R123" s="42"/>
      <c r="S123" s="43"/>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5">
        <f>total_amount_ba($B$2,$D$2,D123,F123,J123,K123,M123)</f>
        <v>0</v>
      </c>
      <c r="BB123" s="45">
        <f>BA123+SUM(N123:AZ123)</f>
        <v>0</v>
      </c>
      <c r="BC123" s="23" t="str">
        <f>SpellNumber(L123,BB123)</f>
        <v>INR Zero Only</v>
      </c>
      <c r="IE123" s="25">
        <v>1.01</v>
      </c>
      <c r="IF123" s="25" t="s">
        <v>36</v>
      </c>
      <c r="IG123" s="25" t="s">
        <v>33</v>
      </c>
      <c r="IH123" s="25">
        <v>123.223</v>
      </c>
      <c r="II123" s="25" t="s">
        <v>34</v>
      </c>
    </row>
    <row r="124" spans="1:243" s="24" customFormat="1" ht="45" customHeight="1">
      <c r="A124" s="92">
        <v>3.07000000000002</v>
      </c>
      <c r="B124" s="80" t="s">
        <v>271</v>
      </c>
      <c r="C124" s="56" t="s">
        <v>268</v>
      </c>
      <c r="D124" s="77">
        <v>16</v>
      </c>
      <c r="E124" s="77" t="s">
        <v>109</v>
      </c>
      <c r="F124" s="47"/>
      <c r="G124" s="26"/>
      <c r="H124" s="20"/>
      <c r="I124" s="19" t="s">
        <v>35</v>
      </c>
      <c r="J124" s="21">
        <f>IF(I124="Less(-)",-1,1)</f>
        <v>1</v>
      </c>
      <c r="K124" s="22" t="s">
        <v>41</v>
      </c>
      <c r="L124" s="22" t="s">
        <v>7</v>
      </c>
      <c r="M124" s="48"/>
      <c r="N124" s="42"/>
      <c r="O124" s="42"/>
      <c r="P124" s="46"/>
      <c r="Q124" s="42"/>
      <c r="R124" s="42"/>
      <c r="S124" s="43"/>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5">
        <f>total_amount_ba($B$2,$D$2,D124,F124,J124,K124,M124)</f>
        <v>0</v>
      </c>
      <c r="BB124" s="45">
        <f>BA124+SUM(N124:AZ124)</f>
        <v>0</v>
      </c>
      <c r="BC124" s="23" t="str">
        <f>SpellNumber(L124,BB124)</f>
        <v>INR Zero Only</v>
      </c>
      <c r="IE124" s="25">
        <v>1.01</v>
      </c>
      <c r="IF124" s="25" t="s">
        <v>36</v>
      </c>
      <c r="IG124" s="25" t="s">
        <v>33</v>
      </c>
      <c r="IH124" s="25">
        <v>123.223</v>
      </c>
      <c r="II124" s="25" t="s">
        <v>34</v>
      </c>
    </row>
    <row r="125" spans="1:243" s="24" customFormat="1" ht="45" customHeight="1">
      <c r="A125" s="90">
        <v>3.08000000000002</v>
      </c>
      <c r="B125" s="80" t="s">
        <v>64</v>
      </c>
      <c r="C125" s="56" t="s">
        <v>269</v>
      </c>
      <c r="D125" s="77">
        <v>8</v>
      </c>
      <c r="E125" s="77" t="s">
        <v>34</v>
      </c>
      <c r="F125" s="47"/>
      <c r="G125" s="26"/>
      <c r="H125" s="20"/>
      <c r="I125" s="19" t="s">
        <v>35</v>
      </c>
      <c r="J125" s="21">
        <f>IF(I125="Less(-)",-1,1)</f>
        <v>1</v>
      </c>
      <c r="K125" s="22" t="s">
        <v>41</v>
      </c>
      <c r="L125" s="22" t="s">
        <v>7</v>
      </c>
      <c r="M125" s="48"/>
      <c r="N125" s="42"/>
      <c r="O125" s="42"/>
      <c r="P125" s="46"/>
      <c r="Q125" s="42"/>
      <c r="R125" s="42"/>
      <c r="S125" s="43"/>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5">
        <f>total_amount_ba($B$2,$D$2,D125,F125,J125,K125,M125)</f>
        <v>0</v>
      </c>
      <c r="BB125" s="45">
        <f>BA125+SUM(N125:AZ125)</f>
        <v>0</v>
      </c>
      <c r="BC125" s="23" t="str">
        <f>SpellNumber(L125,BB125)</f>
        <v>INR Zero Only</v>
      </c>
      <c r="IE125" s="25">
        <v>1.01</v>
      </c>
      <c r="IF125" s="25" t="s">
        <v>36</v>
      </c>
      <c r="IG125" s="25" t="s">
        <v>33</v>
      </c>
      <c r="IH125" s="25">
        <v>123.223</v>
      </c>
      <c r="II125" s="25" t="s">
        <v>34</v>
      </c>
    </row>
    <row r="126" spans="1:243" s="14" customFormat="1" ht="21" customHeight="1">
      <c r="A126" s="92">
        <v>3.09000000000002</v>
      </c>
      <c r="B126" s="81" t="s">
        <v>65</v>
      </c>
      <c r="C126" s="56" t="s">
        <v>272</v>
      </c>
      <c r="D126" s="71"/>
      <c r="E126" s="54"/>
      <c r="F126" s="18"/>
      <c r="G126" s="18"/>
      <c r="H126" s="18"/>
      <c r="I126" s="18"/>
      <c r="J126" s="18"/>
      <c r="K126" s="18"/>
      <c r="L126" s="18"/>
      <c r="M126" s="18"/>
      <c r="N126" s="18"/>
      <c r="O126" s="18"/>
      <c r="P126" s="18"/>
      <c r="Q126" s="18"/>
      <c r="R126" s="18"/>
      <c r="S126" s="13"/>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63"/>
      <c r="BB126" s="63"/>
      <c r="BC126" s="18"/>
      <c r="IE126" s="15"/>
      <c r="IF126" s="15"/>
      <c r="IG126" s="15"/>
      <c r="IH126" s="15"/>
      <c r="II126" s="15"/>
    </row>
    <row r="127" spans="1:243" s="24" customFormat="1" ht="21" customHeight="1">
      <c r="A127" s="90">
        <v>3.10000000000002</v>
      </c>
      <c r="B127" s="82" t="s">
        <v>66</v>
      </c>
      <c r="C127" s="56" t="s">
        <v>273</v>
      </c>
      <c r="D127" s="77">
        <v>400</v>
      </c>
      <c r="E127" s="77" t="s">
        <v>63</v>
      </c>
      <c r="F127" s="47"/>
      <c r="G127" s="26"/>
      <c r="H127" s="20"/>
      <c r="I127" s="19" t="s">
        <v>35</v>
      </c>
      <c r="J127" s="21">
        <f>IF(I127="Less(-)",-1,1)</f>
        <v>1</v>
      </c>
      <c r="K127" s="22" t="s">
        <v>41</v>
      </c>
      <c r="L127" s="22" t="s">
        <v>7</v>
      </c>
      <c r="M127" s="48"/>
      <c r="N127" s="42"/>
      <c r="O127" s="42"/>
      <c r="P127" s="46"/>
      <c r="Q127" s="42"/>
      <c r="R127" s="42"/>
      <c r="S127" s="43"/>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5">
        <f>total_amount_ba($B$2,$D$2,D127,F127,J127,K127,M127)</f>
        <v>0</v>
      </c>
      <c r="BB127" s="45">
        <f>BA127+SUM(N127:AZ127)</f>
        <v>0</v>
      </c>
      <c r="BC127" s="23" t="str">
        <f>SpellNumber(L127,BB127)</f>
        <v>INR Zero Only</v>
      </c>
      <c r="IE127" s="25">
        <v>1.01</v>
      </c>
      <c r="IF127" s="25" t="s">
        <v>36</v>
      </c>
      <c r="IG127" s="25" t="s">
        <v>33</v>
      </c>
      <c r="IH127" s="25">
        <v>123.223</v>
      </c>
      <c r="II127" s="25" t="s">
        <v>34</v>
      </c>
    </row>
    <row r="128" spans="1:243" s="24" customFormat="1" ht="21" customHeight="1">
      <c r="A128" s="92">
        <v>3.11000000000002</v>
      </c>
      <c r="B128" s="82" t="s">
        <v>67</v>
      </c>
      <c r="C128" s="56" t="s">
        <v>274</v>
      </c>
      <c r="D128" s="77">
        <v>400</v>
      </c>
      <c r="E128" s="77" t="s">
        <v>63</v>
      </c>
      <c r="F128" s="47"/>
      <c r="G128" s="26"/>
      <c r="H128" s="20"/>
      <c r="I128" s="19" t="s">
        <v>35</v>
      </c>
      <c r="J128" s="21">
        <f>IF(I128="Less(-)",-1,1)</f>
        <v>1</v>
      </c>
      <c r="K128" s="22" t="s">
        <v>41</v>
      </c>
      <c r="L128" s="22" t="s">
        <v>7</v>
      </c>
      <c r="M128" s="48"/>
      <c r="N128" s="42"/>
      <c r="O128" s="42"/>
      <c r="P128" s="46"/>
      <c r="Q128" s="42"/>
      <c r="R128" s="42"/>
      <c r="S128" s="43"/>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5">
        <f>total_amount_ba($B$2,$D$2,D128,F128,J128,K128,M128)</f>
        <v>0</v>
      </c>
      <c r="BB128" s="45">
        <f>BA128+SUM(N128:AZ128)</f>
        <v>0</v>
      </c>
      <c r="BC128" s="23" t="str">
        <f>SpellNumber(L128,BB128)</f>
        <v>INR Zero Only</v>
      </c>
      <c r="IE128" s="25">
        <v>1.01</v>
      </c>
      <c r="IF128" s="25" t="s">
        <v>36</v>
      </c>
      <c r="IG128" s="25" t="s">
        <v>33</v>
      </c>
      <c r="IH128" s="25">
        <v>123.223</v>
      </c>
      <c r="II128" s="25" t="s">
        <v>34</v>
      </c>
    </row>
    <row r="129" spans="1:243" s="24" customFormat="1" ht="21" customHeight="1">
      <c r="A129" s="90">
        <v>3.12000000000002</v>
      </c>
      <c r="B129" s="82" t="s">
        <v>68</v>
      </c>
      <c r="C129" s="56" t="s">
        <v>275</v>
      </c>
      <c r="D129" s="77">
        <v>400</v>
      </c>
      <c r="E129" s="77" t="s">
        <v>63</v>
      </c>
      <c r="F129" s="47"/>
      <c r="G129" s="26"/>
      <c r="H129" s="20"/>
      <c r="I129" s="19" t="s">
        <v>35</v>
      </c>
      <c r="J129" s="21">
        <f>IF(I129="Less(-)",-1,1)</f>
        <v>1</v>
      </c>
      <c r="K129" s="22" t="s">
        <v>41</v>
      </c>
      <c r="L129" s="22" t="s">
        <v>7</v>
      </c>
      <c r="M129" s="48"/>
      <c r="N129" s="42"/>
      <c r="O129" s="42"/>
      <c r="P129" s="46"/>
      <c r="Q129" s="42"/>
      <c r="R129" s="42"/>
      <c r="S129" s="43"/>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5">
        <f>total_amount_ba($B$2,$D$2,D129,F129,J129,K129,M129)</f>
        <v>0</v>
      </c>
      <c r="BB129" s="45">
        <f>BA129+SUM(N129:AZ129)</f>
        <v>0</v>
      </c>
      <c r="BC129" s="23" t="str">
        <f>SpellNumber(L129,BB129)</f>
        <v>INR Zero Only</v>
      </c>
      <c r="IE129" s="25">
        <v>1.01</v>
      </c>
      <c r="IF129" s="25" t="s">
        <v>36</v>
      </c>
      <c r="IG129" s="25" t="s">
        <v>33</v>
      </c>
      <c r="IH129" s="25">
        <v>123.223</v>
      </c>
      <c r="II129" s="25" t="s">
        <v>34</v>
      </c>
    </row>
    <row r="130" spans="1:243" s="24" customFormat="1" ht="21" customHeight="1">
      <c r="A130" s="92">
        <v>3.13000000000002</v>
      </c>
      <c r="B130" s="82" t="s">
        <v>69</v>
      </c>
      <c r="C130" s="56" t="s">
        <v>276</v>
      </c>
      <c r="D130" s="77">
        <v>400</v>
      </c>
      <c r="E130" s="77" t="s">
        <v>63</v>
      </c>
      <c r="F130" s="47"/>
      <c r="G130" s="26"/>
      <c r="H130" s="20"/>
      <c r="I130" s="19" t="s">
        <v>35</v>
      </c>
      <c r="J130" s="21">
        <f>IF(I130="Less(-)",-1,1)</f>
        <v>1</v>
      </c>
      <c r="K130" s="22" t="s">
        <v>41</v>
      </c>
      <c r="L130" s="22" t="s">
        <v>7</v>
      </c>
      <c r="M130" s="48"/>
      <c r="N130" s="42"/>
      <c r="O130" s="42"/>
      <c r="P130" s="46"/>
      <c r="Q130" s="42"/>
      <c r="R130" s="42"/>
      <c r="S130" s="43"/>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5">
        <f>total_amount_ba($B$2,$D$2,D130,F130,J130,K130,M130)</f>
        <v>0</v>
      </c>
      <c r="BB130" s="45">
        <f>BA130+SUM(N130:AZ130)</f>
        <v>0</v>
      </c>
      <c r="BC130" s="23" t="str">
        <f>SpellNumber(L130,BB130)</f>
        <v>INR Zero Only</v>
      </c>
      <c r="IE130" s="25">
        <v>1.01</v>
      </c>
      <c r="IF130" s="25" t="s">
        <v>36</v>
      </c>
      <c r="IG130" s="25" t="s">
        <v>33</v>
      </c>
      <c r="IH130" s="25">
        <v>123.223</v>
      </c>
      <c r="II130" s="25" t="s">
        <v>34</v>
      </c>
    </row>
    <row r="131" spans="1:243" s="24" customFormat="1" ht="21" customHeight="1">
      <c r="A131" s="90">
        <v>3.14000000000002</v>
      </c>
      <c r="B131" s="82" t="s">
        <v>70</v>
      </c>
      <c r="C131" s="56" t="s">
        <v>277</v>
      </c>
      <c r="D131" s="77">
        <v>400</v>
      </c>
      <c r="E131" s="77" t="s">
        <v>63</v>
      </c>
      <c r="F131" s="47"/>
      <c r="G131" s="26"/>
      <c r="H131" s="20"/>
      <c r="I131" s="19" t="s">
        <v>35</v>
      </c>
      <c r="J131" s="21">
        <f>IF(I131="Less(-)",-1,1)</f>
        <v>1</v>
      </c>
      <c r="K131" s="22" t="s">
        <v>41</v>
      </c>
      <c r="L131" s="22" t="s">
        <v>7</v>
      </c>
      <c r="M131" s="48"/>
      <c r="N131" s="42"/>
      <c r="O131" s="42"/>
      <c r="P131" s="46"/>
      <c r="Q131" s="42"/>
      <c r="R131" s="42"/>
      <c r="S131" s="43"/>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5">
        <f>total_amount_ba($B$2,$D$2,D131,F131,J131,K131,M131)</f>
        <v>0</v>
      </c>
      <c r="BB131" s="45">
        <f>BA131+SUM(N131:AZ131)</f>
        <v>0</v>
      </c>
      <c r="BC131" s="23" t="str">
        <f>SpellNumber(L131,BB131)</f>
        <v>INR Zero Only</v>
      </c>
      <c r="IE131" s="25">
        <v>1.01</v>
      </c>
      <c r="IF131" s="25" t="s">
        <v>36</v>
      </c>
      <c r="IG131" s="25" t="s">
        <v>33</v>
      </c>
      <c r="IH131" s="25">
        <v>123.223</v>
      </c>
      <c r="II131" s="25" t="s">
        <v>34</v>
      </c>
    </row>
    <row r="132" spans="1:243" s="14" customFormat="1" ht="21" customHeight="1">
      <c r="A132" s="92">
        <v>3.15000000000002</v>
      </c>
      <c r="B132" s="81" t="s">
        <v>73</v>
      </c>
      <c r="C132" s="56" t="s">
        <v>278</v>
      </c>
      <c r="D132" s="71"/>
      <c r="E132" s="54"/>
      <c r="F132" s="18"/>
      <c r="G132" s="18"/>
      <c r="H132" s="18"/>
      <c r="I132" s="18"/>
      <c r="J132" s="18"/>
      <c r="K132" s="18"/>
      <c r="L132" s="18"/>
      <c r="M132" s="18"/>
      <c r="N132" s="18"/>
      <c r="O132" s="18"/>
      <c r="P132" s="18"/>
      <c r="Q132" s="18"/>
      <c r="R132" s="18"/>
      <c r="S132" s="13"/>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63"/>
      <c r="BB132" s="63"/>
      <c r="BC132" s="18"/>
      <c r="IE132" s="15"/>
      <c r="IF132" s="15"/>
      <c r="IG132" s="15"/>
      <c r="IH132" s="15"/>
      <c r="II132" s="15"/>
    </row>
    <row r="133" spans="1:243" s="24" customFormat="1" ht="33.75" customHeight="1">
      <c r="A133" s="90">
        <v>3.16000000000002</v>
      </c>
      <c r="B133" s="82" t="s">
        <v>74</v>
      </c>
      <c r="C133" s="56" t="s">
        <v>279</v>
      </c>
      <c r="D133" s="77">
        <v>250</v>
      </c>
      <c r="E133" s="77" t="s">
        <v>63</v>
      </c>
      <c r="F133" s="47"/>
      <c r="G133" s="26"/>
      <c r="H133" s="20"/>
      <c r="I133" s="19" t="s">
        <v>35</v>
      </c>
      <c r="J133" s="21">
        <f>IF(I133="Less(-)",-1,1)</f>
        <v>1</v>
      </c>
      <c r="K133" s="22" t="s">
        <v>41</v>
      </c>
      <c r="L133" s="22" t="s">
        <v>7</v>
      </c>
      <c r="M133" s="48"/>
      <c r="N133" s="42"/>
      <c r="O133" s="42"/>
      <c r="P133" s="46"/>
      <c r="Q133" s="42"/>
      <c r="R133" s="42"/>
      <c r="S133" s="43"/>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f>total_amount_ba($B$2,$D$2,D133,F133,J133,K133,M133)</f>
        <v>0</v>
      </c>
      <c r="BB133" s="45">
        <f>BA133+SUM(N133:AZ133)</f>
        <v>0</v>
      </c>
      <c r="BC133" s="23" t="str">
        <f>SpellNumber(L133,BB133)</f>
        <v>INR Zero Only</v>
      </c>
      <c r="IE133" s="25">
        <v>1.01</v>
      </c>
      <c r="IF133" s="25" t="s">
        <v>36</v>
      </c>
      <c r="IG133" s="25" t="s">
        <v>33</v>
      </c>
      <c r="IH133" s="25">
        <v>123.223</v>
      </c>
      <c r="II133" s="25" t="s">
        <v>34</v>
      </c>
    </row>
    <row r="134" spans="1:243" s="24" customFormat="1" ht="33" customHeight="1">
      <c r="A134" s="92">
        <v>3.17000000000002</v>
      </c>
      <c r="B134" s="82" t="s">
        <v>75</v>
      </c>
      <c r="C134" s="56" t="s">
        <v>280</v>
      </c>
      <c r="D134" s="77">
        <v>250</v>
      </c>
      <c r="E134" s="77" t="s">
        <v>63</v>
      </c>
      <c r="F134" s="47"/>
      <c r="G134" s="26"/>
      <c r="H134" s="20"/>
      <c r="I134" s="19" t="s">
        <v>35</v>
      </c>
      <c r="J134" s="21">
        <f>IF(I134="Less(-)",-1,1)</f>
        <v>1</v>
      </c>
      <c r="K134" s="22" t="s">
        <v>41</v>
      </c>
      <c r="L134" s="22" t="s">
        <v>7</v>
      </c>
      <c r="M134" s="48"/>
      <c r="N134" s="42"/>
      <c r="O134" s="42"/>
      <c r="P134" s="46"/>
      <c r="Q134" s="42"/>
      <c r="R134" s="42"/>
      <c r="S134" s="43"/>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5">
        <f>total_amount_ba($B$2,$D$2,D134,F134,J134,K134,M134)</f>
        <v>0</v>
      </c>
      <c r="BB134" s="45">
        <f>BA134+SUM(N134:AZ134)</f>
        <v>0</v>
      </c>
      <c r="BC134" s="23" t="str">
        <f>SpellNumber(L134,BB134)</f>
        <v>INR Zero Only</v>
      </c>
      <c r="IE134" s="25">
        <v>1.01</v>
      </c>
      <c r="IF134" s="25" t="s">
        <v>36</v>
      </c>
      <c r="IG134" s="25" t="s">
        <v>33</v>
      </c>
      <c r="IH134" s="25">
        <v>123.223</v>
      </c>
      <c r="II134" s="25" t="s">
        <v>34</v>
      </c>
    </row>
    <row r="135" spans="1:243" s="24" customFormat="1" ht="31.5" customHeight="1">
      <c r="A135" s="90">
        <v>3.18000000000002</v>
      </c>
      <c r="B135" s="82" t="s">
        <v>76</v>
      </c>
      <c r="C135" s="56" t="s">
        <v>281</v>
      </c>
      <c r="D135" s="77">
        <v>250</v>
      </c>
      <c r="E135" s="77" t="s">
        <v>63</v>
      </c>
      <c r="F135" s="47"/>
      <c r="G135" s="26"/>
      <c r="H135" s="20"/>
      <c r="I135" s="19" t="s">
        <v>35</v>
      </c>
      <c r="J135" s="21">
        <f>IF(I135="Less(-)",-1,1)</f>
        <v>1</v>
      </c>
      <c r="K135" s="22" t="s">
        <v>41</v>
      </c>
      <c r="L135" s="22" t="s">
        <v>7</v>
      </c>
      <c r="M135" s="48"/>
      <c r="N135" s="42"/>
      <c r="O135" s="42"/>
      <c r="P135" s="46"/>
      <c r="Q135" s="42"/>
      <c r="R135" s="42"/>
      <c r="S135" s="43"/>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5">
        <f>total_amount_ba($B$2,$D$2,D135,F135,J135,K135,M135)</f>
        <v>0</v>
      </c>
      <c r="BB135" s="45">
        <f>BA135+SUM(N135:AZ135)</f>
        <v>0</v>
      </c>
      <c r="BC135" s="23" t="str">
        <f>SpellNumber(L135,BB135)</f>
        <v>INR Zero Only</v>
      </c>
      <c r="IE135" s="25">
        <v>1.01</v>
      </c>
      <c r="IF135" s="25" t="s">
        <v>36</v>
      </c>
      <c r="IG135" s="25" t="s">
        <v>33</v>
      </c>
      <c r="IH135" s="25">
        <v>123.223</v>
      </c>
      <c r="II135" s="25" t="s">
        <v>34</v>
      </c>
    </row>
    <row r="136" spans="1:243" s="24" customFormat="1" ht="36.75" customHeight="1">
      <c r="A136" s="92">
        <v>3.19000000000002</v>
      </c>
      <c r="B136" s="82" t="s">
        <v>77</v>
      </c>
      <c r="C136" s="56" t="s">
        <v>282</v>
      </c>
      <c r="D136" s="77">
        <v>250</v>
      </c>
      <c r="E136" s="77" t="s">
        <v>63</v>
      </c>
      <c r="F136" s="47"/>
      <c r="G136" s="26"/>
      <c r="H136" s="20"/>
      <c r="I136" s="19" t="s">
        <v>35</v>
      </c>
      <c r="J136" s="21">
        <f>IF(I136="Less(-)",-1,1)</f>
        <v>1</v>
      </c>
      <c r="K136" s="22" t="s">
        <v>41</v>
      </c>
      <c r="L136" s="22" t="s">
        <v>7</v>
      </c>
      <c r="M136" s="48"/>
      <c r="N136" s="42"/>
      <c r="O136" s="42"/>
      <c r="P136" s="46"/>
      <c r="Q136" s="42"/>
      <c r="R136" s="42"/>
      <c r="S136" s="43"/>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5">
        <f>total_amount_ba($B$2,$D$2,D136,F136,J136,K136,M136)</f>
        <v>0</v>
      </c>
      <c r="BB136" s="45">
        <f>BA136+SUM(N136:AZ136)</f>
        <v>0</v>
      </c>
      <c r="BC136" s="23" t="str">
        <f>SpellNumber(L136,BB136)</f>
        <v>INR Zero Only</v>
      </c>
      <c r="IE136" s="25">
        <v>1.01</v>
      </c>
      <c r="IF136" s="25" t="s">
        <v>36</v>
      </c>
      <c r="IG136" s="25" t="s">
        <v>33</v>
      </c>
      <c r="IH136" s="25">
        <v>123.223</v>
      </c>
      <c r="II136" s="25" t="s">
        <v>34</v>
      </c>
    </row>
    <row r="137" spans="1:243" s="14" customFormat="1" ht="78" customHeight="1">
      <c r="A137" s="90">
        <v>3.20000000000002</v>
      </c>
      <c r="B137" s="78" t="s">
        <v>364</v>
      </c>
      <c r="C137" s="56" t="s">
        <v>283</v>
      </c>
      <c r="D137" s="71"/>
      <c r="E137" s="54"/>
      <c r="F137" s="18"/>
      <c r="G137" s="18"/>
      <c r="H137" s="18"/>
      <c r="I137" s="18"/>
      <c r="J137" s="18"/>
      <c r="K137" s="18"/>
      <c r="L137" s="18"/>
      <c r="M137" s="18"/>
      <c r="N137" s="18"/>
      <c r="O137" s="18"/>
      <c r="P137" s="18"/>
      <c r="Q137" s="18"/>
      <c r="R137" s="18"/>
      <c r="S137" s="13"/>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63"/>
      <c r="BB137" s="63"/>
      <c r="BC137" s="18"/>
      <c r="IE137" s="15"/>
      <c r="IF137" s="15"/>
      <c r="IG137" s="15"/>
      <c r="IH137" s="15"/>
      <c r="II137" s="15"/>
    </row>
    <row r="138" spans="1:243" s="14" customFormat="1" ht="21" customHeight="1">
      <c r="A138" s="92">
        <v>3.21000000000002</v>
      </c>
      <c r="B138" s="78" t="s">
        <v>285</v>
      </c>
      <c r="C138" s="56" t="s">
        <v>284</v>
      </c>
      <c r="D138" s="71"/>
      <c r="E138" s="54"/>
      <c r="F138" s="18"/>
      <c r="G138" s="18"/>
      <c r="H138" s="18"/>
      <c r="I138" s="18"/>
      <c r="J138" s="18"/>
      <c r="K138" s="18"/>
      <c r="L138" s="18"/>
      <c r="M138" s="18"/>
      <c r="N138" s="18"/>
      <c r="O138" s="18"/>
      <c r="P138" s="18"/>
      <c r="Q138" s="18"/>
      <c r="R138" s="18"/>
      <c r="S138" s="13"/>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63"/>
      <c r="BB138" s="63"/>
      <c r="BC138" s="18"/>
      <c r="IE138" s="15"/>
      <c r="IF138" s="15"/>
      <c r="IG138" s="15"/>
      <c r="IH138" s="15"/>
      <c r="II138" s="15"/>
    </row>
    <row r="139" spans="1:243" s="24" customFormat="1" ht="24" customHeight="1">
      <c r="A139" s="90">
        <v>3.22000000000002</v>
      </c>
      <c r="B139" s="79" t="s">
        <v>286</v>
      </c>
      <c r="C139" s="56" t="s">
        <v>289</v>
      </c>
      <c r="D139" s="77">
        <v>8</v>
      </c>
      <c r="E139" s="77" t="s">
        <v>34</v>
      </c>
      <c r="F139" s="47"/>
      <c r="G139" s="26"/>
      <c r="H139" s="20"/>
      <c r="I139" s="19" t="s">
        <v>35</v>
      </c>
      <c r="J139" s="21">
        <f>IF(I139="Less(-)",-1,1)</f>
        <v>1</v>
      </c>
      <c r="K139" s="22" t="s">
        <v>41</v>
      </c>
      <c r="L139" s="22" t="s">
        <v>7</v>
      </c>
      <c r="M139" s="48"/>
      <c r="N139" s="42"/>
      <c r="O139" s="42"/>
      <c r="P139" s="46"/>
      <c r="Q139" s="42"/>
      <c r="R139" s="42"/>
      <c r="S139" s="43"/>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5">
        <f>total_amount_ba($B$2,$D$2,D139,F139,J139,K139,M139)</f>
        <v>0</v>
      </c>
      <c r="BB139" s="45">
        <f>BA139+SUM(N139:AZ139)</f>
        <v>0</v>
      </c>
      <c r="BC139" s="23" t="str">
        <f>SpellNumber(L139,BB139)</f>
        <v>INR Zero Only</v>
      </c>
      <c r="IE139" s="25">
        <v>1.01</v>
      </c>
      <c r="IF139" s="25" t="s">
        <v>36</v>
      </c>
      <c r="IG139" s="25" t="s">
        <v>33</v>
      </c>
      <c r="IH139" s="25">
        <v>123.223</v>
      </c>
      <c r="II139" s="25" t="s">
        <v>34</v>
      </c>
    </row>
    <row r="140" spans="1:243" s="24" customFormat="1" ht="33" customHeight="1">
      <c r="A140" s="92">
        <v>3.23000000000002</v>
      </c>
      <c r="B140" s="79" t="s">
        <v>287</v>
      </c>
      <c r="C140" s="56" t="s">
        <v>290</v>
      </c>
      <c r="D140" s="77">
        <v>2</v>
      </c>
      <c r="E140" s="77" t="s">
        <v>34</v>
      </c>
      <c r="F140" s="47"/>
      <c r="G140" s="26"/>
      <c r="H140" s="20"/>
      <c r="I140" s="19" t="s">
        <v>35</v>
      </c>
      <c r="J140" s="21">
        <f>IF(I140="Less(-)",-1,1)</f>
        <v>1</v>
      </c>
      <c r="K140" s="22" t="s">
        <v>41</v>
      </c>
      <c r="L140" s="22" t="s">
        <v>7</v>
      </c>
      <c r="M140" s="48"/>
      <c r="N140" s="42"/>
      <c r="O140" s="42"/>
      <c r="P140" s="46"/>
      <c r="Q140" s="42"/>
      <c r="R140" s="42"/>
      <c r="S140" s="43"/>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5">
        <f>total_amount_ba($B$2,$D$2,D140,F140,J140,K140,M140)</f>
        <v>0</v>
      </c>
      <c r="BB140" s="45">
        <f>BA140+SUM(N140:AZ140)</f>
        <v>0</v>
      </c>
      <c r="BC140" s="23" t="str">
        <f>SpellNumber(L140,BB140)</f>
        <v>INR Zero Only</v>
      </c>
      <c r="IE140" s="25">
        <v>1.01</v>
      </c>
      <c r="IF140" s="25" t="s">
        <v>36</v>
      </c>
      <c r="IG140" s="25" t="s">
        <v>33</v>
      </c>
      <c r="IH140" s="25">
        <v>123.223</v>
      </c>
      <c r="II140" s="25" t="s">
        <v>34</v>
      </c>
    </row>
    <row r="141" spans="1:243" s="24" customFormat="1" ht="30" customHeight="1">
      <c r="A141" s="90">
        <v>3.24000000000002</v>
      </c>
      <c r="B141" s="79" t="s">
        <v>288</v>
      </c>
      <c r="C141" s="56" t="s">
        <v>291</v>
      </c>
      <c r="D141" s="77">
        <v>1</v>
      </c>
      <c r="E141" s="77" t="s">
        <v>34</v>
      </c>
      <c r="F141" s="47"/>
      <c r="G141" s="26"/>
      <c r="H141" s="20"/>
      <c r="I141" s="19" t="s">
        <v>35</v>
      </c>
      <c r="J141" s="21">
        <f>IF(I141="Less(-)",-1,1)</f>
        <v>1</v>
      </c>
      <c r="K141" s="22" t="s">
        <v>41</v>
      </c>
      <c r="L141" s="22" t="s">
        <v>7</v>
      </c>
      <c r="M141" s="48"/>
      <c r="N141" s="42"/>
      <c r="O141" s="42"/>
      <c r="P141" s="46"/>
      <c r="Q141" s="42"/>
      <c r="R141" s="42"/>
      <c r="S141" s="43"/>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5">
        <f>total_amount_ba($B$2,$D$2,D141,F141,J141,K141,M141)</f>
        <v>0</v>
      </c>
      <c r="BB141" s="45">
        <f>BA141+SUM(N141:AZ141)</f>
        <v>0</v>
      </c>
      <c r="BC141" s="23" t="str">
        <f>SpellNumber(L141,BB141)</f>
        <v>INR Zero Only</v>
      </c>
      <c r="IE141" s="25">
        <v>1.01</v>
      </c>
      <c r="IF141" s="25" t="s">
        <v>36</v>
      </c>
      <c r="IG141" s="25" t="s">
        <v>33</v>
      </c>
      <c r="IH141" s="25">
        <v>123.223</v>
      </c>
      <c r="II141" s="25" t="s">
        <v>34</v>
      </c>
    </row>
    <row r="142" spans="1:243" s="14" customFormat="1" ht="48" customHeight="1">
      <c r="A142" s="92">
        <v>3.25000000000002</v>
      </c>
      <c r="B142" s="78" t="s">
        <v>366</v>
      </c>
      <c r="C142" s="56" t="s">
        <v>292</v>
      </c>
      <c r="D142" s="71"/>
      <c r="E142" s="54"/>
      <c r="F142" s="18"/>
      <c r="G142" s="18"/>
      <c r="H142" s="18"/>
      <c r="I142" s="18"/>
      <c r="J142" s="18"/>
      <c r="K142" s="18"/>
      <c r="L142" s="18"/>
      <c r="M142" s="18"/>
      <c r="N142" s="18"/>
      <c r="O142" s="18"/>
      <c r="P142" s="18"/>
      <c r="Q142" s="18"/>
      <c r="R142" s="18"/>
      <c r="S142" s="13"/>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63"/>
      <c r="BB142" s="63"/>
      <c r="BC142" s="18"/>
      <c r="IE142" s="15"/>
      <c r="IF142" s="15"/>
      <c r="IG142" s="15"/>
      <c r="IH142" s="15"/>
      <c r="II142" s="15"/>
    </row>
    <row r="143" spans="1:243" s="24" customFormat="1" ht="105" customHeight="1">
      <c r="A143" s="90">
        <v>3.26000000000002</v>
      </c>
      <c r="B143" s="80" t="s">
        <v>411</v>
      </c>
      <c r="C143" s="56" t="s">
        <v>293</v>
      </c>
      <c r="D143" s="77">
        <v>1</v>
      </c>
      <c r="E143" s="77" t="s">
        <v>71</v>
      </c>
      <c r="F143" s="47"/>
      <c r="G143" s="26"/>
      <c r="H143" s="20"/>
      <c r="I143" s="19" t="s">
        <v>35</v>
      </c>
      <c r="J143" s="21">
        <f>IF(I143="Less(-)",-1,1)</f>
        <v>1</v>
      </c>
      <c r="K143" s="22" t="s">
        <v>41</v>
      </c>
      <c r="L143" s="22" t="s">
        <v>7</v>
      </c>
      <c r="M143" s="48"/>
      <c r="N143" s="42"/>
      <c r="O143" s="42"/>
      <c r="P143" s="46"/>
      <c r="Q143" s="42"/>
      <c r="R143" s="42"/>
      <c r="S143" s="43"/>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5">
        <f>total_amount_ba($B$2,$D$2,D143,F143,J143,K143,M143)</f>
        <v>0</v>
      </c>
      <c r="BB143" s="45">
        <f>BA143+SUM(N143:AZ143)</f>
        <v>0</v>
      </c>
      <c r="BC143" s="23" t="str">
        <f>SpellNumber(L143,BB143)</f>
        <v>INR Zero Only</v>
      </c>
      <c r="IE143" s="25">
        <v>1.01</v>
      </c>
      <c r="IF143" s="25" t="s">
        <v>36</v>
      </c>
      <c r="IG143" s="25" t="s">
        <v>33</v>
      </c>
      <c r="IH143" s="25">
        <v>123.223</v>
      </c>
      <c r="II143" s="25" t="s">
        <v>34</v>
      </c>
    </row>
    <row r="144" spans="1:243" s="14" customFormat="1" ht="21" customHeight="1">
      <c r="A144" s="92">
        <v>3.27000000000001</v>
      </c>
      <c r="B144" s="81" t="s">
        <v>295</v>
      </c>
      <c r="C144" s="56" t="s">
        <v>294</v>
      </c>
      <c r="D144" s="71"/>
      <c r="E144" s="54"/>
      <c r="F144" s="18"/>
      <c r="G144" s="18"/>
      <c r="H144" s="18"/>
      <c r="I144" s="18"/>
      <c r="J144" s="18"/>
      <c r="K144" s="18"/>
      <c r="L144" s="18"/>
      <c r="M144" s="18"/>
      <c r="N144" s="18"/>
      <c r="O144" s="18"/>
      <c r="P144" s="18"/>
      <c r="Q144" s="18"/>
      <c r="R144" s="18"/>
      <c r="S144" s="13"/>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63"/>
      <c r="BB144" s="63"/>
      <c r="BC144" s="18"/>
      <c r="IE144" s="15"/>
      <c r="IF144" s="15"/>
      <c r="IG144" s="15"/>
      <c r="IH144" s="15"/>
      <c r="II144" s="15"/>
    </row>
    <row r="145" spans="1:243" s="24" customFormat="1" ht="30" customHeight="1">
      <c r="A145" s="90">
        <v>3.28000000000001</v>
      </c>
      <c r="B145" s="88" t="s">
        <v>296</v>
      </c>
      <c r="C145" s="56" t="s">
        <v>298</v>
      </c>
      <c r="D145" s="77">
        <v>0.3</v>
      </c>
      <c r="E145" s="77" t="s">
        <v>297</v>
      </c>
      <c r="F145" s="47"/>
      <c r="G145" s="26"/>
      <c r="H145" s="20"/>
      <c r="I145" s="19" t="s">
        <v>35</v>
      </c>
      <c r="J145" s="21">
        <f>IF(I145="Less(-)",-1,1)</f>
        <v>1</v>
      </c>
      <c r="K145" s="22" t="s">
        <v>41</v>
      </c>
      <c r="L145" s="22" t="s">
        <v>7</v>
      </c>
      <c r="M145" s="48"/>
      <c r="N145" s="42"/>
      <c r="O145" s="42"/>
      <c r="P145" s="46"/>
      <c r="Q145" s="42"/>
      <c r="R145" s="42"/>
      <c r="S145" s="43"/>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5">
        <f>total_amount_ba($B$2,$D$2,D145,F145,J145,K145,M145)</f>
        <v>0</v>
      </c>
      <c r="BB145" s="45">
        <f>BA145+SUM(N145:AZ145)</f>
        <v>0</v>
      </c>
      <c r="BC145" s="23" t="str">
        <f>SpellNumber(L145,BB145)</f>
        <v>INR Zero Only</v>
      </c>
      <c r="IE145" s="25">
        <v>1.01</v>
      </c>
      <c r="IF145" s="25" t="s">
        <v>36</v>
      </c>
      <c r="IG145" s="25" t="s">
        <v>33</v>
      </c>
      <c r="IH145" s="25">
        <v>123.223</v>
      </c>
      <c r="II145" s="25" t="s">
        <v>34</v>
      </c>
    </row>
    <row r="146" spans="1:243" s="14" customFormat="1" ht="45.75" customHeight="1">
      <c r="A146" s="92">
        <v>3.29000000000001</v>
      </c>
      <c r="B146" s="93" t="s">
        <v>360</v>
      </c>
      <c r="C146" s="56" t="s">
        <v>299</v>
      </c>
      <c r="D146" s="71"/>
      <c r="E146" s="54"/>
      <c r="F146" s="18"/>
      <c r="G146" s="18"/>
      <c r="H146" s="18"/>
      <c r="I146" s="18"/>
      <c r="J146" s="18"/>
      <c r="K146" s="18"/>
      <c r="L146" s="18"/>
      <c r="M146" s="18"/>
      <c r="N146" s="18"/>
      <c r="O146" s="18"/>
      <c r="P146" s="18"/>
      <c r="Q146" s="18"/>
      <c r="R146" s="18"/>
      <c r="S146" s="13"/>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63"/>
      <c r="BB146" s="63"/>
      <c r="BC146" s="18"/>
      <c r="IE146" s="15"/>
      <c r="IF146" s="15"/>
      <c r="IG146" s="15"/>
      <c r="IH146" s="15"/>
      <c r="II146" s="15"/>
    </row>
    <row r="147" spans="1:243" s="14" customFormat="1" ht="21" customHeight="1">
      <c r="A147" s="90">
        <v>3.30000000000001</v>
      </c>
      <c r="B147" s="94" t="s">
        <v>302</v>
      </c>
      <c r="C147" s="56" t="s">
        <v>300</v>
      </c>
      <c r="D147" s="71"/>
      <c r="E147" s="54"/>
      <c r="F147" s="18"/>
      <c r="G147" s="18"/>
      <c r="H147" s="18"/>
      <c r="I147" s="18"/>
      <c r="J147" s="18"/>
      <c r="K147" s="18"/>
      <c r="L147" s="18"/>
      <c r="M147" s="18"/>
      <c r="N147" s="18"/>
      <c r="O147" s="18"/>
      <c r="P147" s="18"/>
      <c r="Q147" s="18"/>
      <c r="R147" s="18"/>
      <c r="S147" s="13"/>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63"/>
      <c r="BB147" s="63"/>
      <c r="BC147" s="18"/>
      <c r="IE147" s="15"/>
      <c r="IF147" s="15"/>
      <c r="IG147" s="15"/>
      <c r="IH147" s="15"/>
      <c r="II147" s="15"/>
    </row>
    <row r="148" spans="1:243" s="24" customFormat="1" ht="30" customHeight="1">
      <c r="A148" s="92">
        <v>3.31000000000001</v>
      </c>
      <c r="B148" s="82" t="s">
        <v>303</v>
      </c>
      <c r="C148" s="56" t="s">
        <v>301</v>
      </c>
      <c r="D148" s="77">
        <v>3</v>
      </c>
      <c r="E148" s="77" t="s">
        <v>34</v>
      </c>
      <c r="F148" s="47"/>
      <c r="G148" s="26"/>
      <c r="H148" s="20"/>
      <c r="I148" s="19" t="s">
        <v>35</v>
      </c>
      <c r="J148" s="21">
        <f>IF(I148="Less(-)",-1,1)</f>
        <v>1</v>
      </c>
      <c r="K148" s="22" t="s">
        <v>41</v>
      </c>
      <c r="L148" s="22" t="s">
        <v>7</v>
      </c>
      <c r="M148" s="48"/>
      <c r="N148" s="42"/>
      <c r="O148" s="42"/>
      <c r="P148" s="46"/>
      <c r="Q148" s="42"/>
      <c r="R148" s="42"/>
      <c r="S148" s="43"/>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5">
        <f>total_amount_ba($B$2,$D$2,D148,F148,J148,K148,M148)</f>
        <v>0</v>
      </c>
      <c r="BB148" s="45">
        <f>BA148+SUM(N148:AZ148)</f>
        <v>0</v>
      </c>
      <c r="BC148" s="23" t="str">
        <f>SpellNumber(L148,BB148)</f>
        <v>INR Zero Only</v>
      </c>
      <c r="IE148" s="25">
        <v>1.01</v>
      </c>
      <c r="IF148" s="25" t="s">
        <v>36</v>
      </c>
      <c r="IG148" s="25" t="s">
        <v>33</v>
      </c>
      <c r="IH148" s="25">
        <v>123.223</v>
      </c>
      <c r="II148" s="25" t="s">
        <v>34</v>
      </c>
    </row>
    <row r="149" spans="1:243" s="24" customFormat="1" ht="36" customHeight="1">
      <c r="A149" s="90">
        <v>3.32000000000001</v>
      </c>
      <c r="B149" s="82" t="s">
        <v>304</v>
      </c>
      <c r="C149" s="56" t="s">
        <v>305</v>
      </c>
      <c r="D149" s="77">
        <v>6</v>
      </c>
      <c r="E149" s="77" t="s">
        <v>34</v>
      </c>
      <c r="F149" s="47"/>
      <c r="G149" s="26"/>
      <c r="H149" s="20"/>
      <c r="I149" s="19" t="s">
        <v>35</v>
      </c>
      <c r="J149" s="21">
        <f>IF(I149="Less(-)",-1,1)</f>
        <v>1</v>
      </c>
      <c r="K149" s="22" t="s">
        <v>41</v>
      </c>
      <c r="L149" s="22" t="s">
        <v>7</v>
      </c>
      <c r="M149" s="48"/>
      <c r="N149" s="42"/>
      <c r="O149" s="42"/>
      <c r="P149" s="46"/>
      <c r="Q149" s="42"/>
      <c r="R149" s="42"/>
      <c r="S149" s="43"/>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5">
        <f>total_amount_ba($B$2,$D$2,D149,F149,J149,K149,M149)</f>
        <v>0</v>
      </c>
      <c r="BB149" s="45">
        <f>BA149+SUM(N149:AZ149)</f>
        <v>0</v>
      </c>
      <c r="BC149" s="23" t="str">
        <f>SpellNumber(L149,BB149)</f>
        <v>INR Zero Only</v>
      </c>
      <c r="IE149" s="25">
        <v>1.01</v>
      </c>
      <c r="IF149" s="25" t="s">
        <v>36</v>
      </c>
      <c r="IG149" s="25" t="s">
        <v>33</v>
      </c>
      <c r="IH149" s="25">
        <v>123.223</v>
      </c>
      <c r="II149" s="25" t="s">
        <v>34</v>
      </c>
    </row>
    <row r="150" spans="1:243" s="14" customFormat="1" ht="21" customHeight="1">
      <c r="A150" s="92">
        <v>3.33000000000001</v>
      </c>
      <c r="B150" s="94" t="s">
        <v>307</v>
      </c>
      <c r="C150" s="56" t="s">
        <v>306</v>
      </c>
      <c r="D150" s="71"/>
      <c r="E150" s="54"/>
      <c r="F150" s="18"/>
      <c r="G150" s="18"/>
      <c r="H150" s="18"/>
      <c r="I150" s="18"/>
      <c r="J150" s="18"/>
      <c r="K150" s="18"/>
      <c r="L150" s="18"/>
      <c r="M150" s="18"/>
      <c r="N150" s="18"/>
      <c r="O150" s="18"/>
      <c r="P150" s="18"/>
      <c r="Q150" s="18"/>
      <c r="R150" s="18"/>
      <c r="S150" s="13"/>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63"/>
      <c r="BB150" s="63"/>
      <c r="BC150" s="18"/>
      <c r="IE150" s="15"/>
      <c r="IF150" s="15"/>
      <c r="IG150" s="15"/>
      <c r="IH150" s="15"/>
      <c r="II150" s="15"/>
    </row>
    <row r="151" spans="1:243" s="24" customFormat="1" ht="27" customHeight="1">
      <c r="A151" s="90">
        <v>3.34000000000001</v>
      </c>
      <c r="B151" s="82" t="s">
        <v>308</v>
      </c>
      <c r="C151" s="56" t="s">
        <v>312</v>
      </c>
      <c r="D151" s="77">
        <v>8</v>
      </c>
      <c r="E151" s="77" t="s">
        <v>34</v>
      </c>
      <c r="F151" s="47"/>
      <c r="G151" s="26"/>
      <c r="H151" s="20"/>
      <c r="I151" s="19" t="s">
        <v>35</v>
      </c>
      <c r="J151" s="21">
        <f>IF(I151="Less(-)",-1,1)</f>
        <v>1</v>
      </c>
      <c r="K151" s="22" t="s">
        <v>41</v>
      </c>
      <c r="L151" s="22" t="s">
        <v>7</v>
      </c>
      <c r="M151" s="48"/>
      <c r="N151" s="42"/>
      <c r="O151" s="42"/>
      <c r="P151" s="46"/>
      <c r="Q151" s="42"/>
      <c r="R151" s="42"/>
      <c r="S151" s="43"/>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5">
        <f>total_amount_ba($B$2,$D$2,D151,F151,J151,K151,M151)</f>
        <v>0</v>
      </c>
      <c r="BB151" s="45">
        <f>BA151+SUM(N151:AZ151)</f>
        <v>0</v>
      </c>
      <c r="BC151" s="23" t="str">
        <f>SpellNumber(L151,BB151)</f>
        <v>INR Zero Only</v>
      </c>
      <c r="IE151" s="25">
        <v>1.01</v>
      </c>
      <c r="IF151" s="25" t="s">
        <v>36</v>
      </c>
      <c r="IG151" s="25" t="s">
        <v>33</v>
      </c>
      <c r="IH151" s="25">
        <v>123.223</v>
      </c>
      <c r="II151" s="25" t="s">
        <v>34</v>
      </c>
    </row>
    <row r="152" spans="1:243" s="14" customFormat="1" ht="21" customHeight="1">
      <c r="A152" s="92">
        <v>3.35000000000001</v>
      </c>
      <c r="B152" s="78" t="s">
        <v>309</v>
      </c>
      <c r="C152" s="56" t="s">
        <v>313</v>
      </c>
      <c r="D152" s="71"/>
      <c r="E152" s="54"/>
      <c r="F152" s="18"/>
      <c r="G152" s="18"/>
      <c r="H152" s="18"/>
      <c r="I152" s="18"/>
      <c r="J152" s="18"/>
      <c r="K152" s="18"/>
      <c r="L152" s="18"/>
      <c r="M152" s="18"/>
      <c r="N152" s="18"/>
      <c r="O152" s="18"/>
      <c r="P152" s="18"/>
      <c r="Q152" s="18"/>
      <c r="R152" s="18"/>
      <c r="S152" s="13"/>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63"/>
      <c r="BB152" s="63"/>
      <c r="BC152" s="18"/>
      <c r="IE152" s="15"/>
      <c r="IF152" s="15"/>
      <c r="IG152" s="15"/>
      <c r="IH152" s="15"/>
      <c r="II152" s="15"/>
    </row>
    <row r="153" spans="1:243" s="24" customFormat="1" ht="45" customHeight="1">
      <c r="A153" s="90">
        <v>3.36000000000001</v>
      </c>
      <c r="B153" s="95" t="s">
        <v>310</v>
      </c>
      <c r="C153" s="56" t="s">
        <v>314</v>
      </c>
      <c r="D153" s="77">
        <v>25</v>
      </c>
      <c r="E153" s="77" t="s">
        <v>59</v>
      </c>
      <c r="F153" s="47"/>
      <c r="G153" s="26"/>
      <c r="H153" s="20"/>
      <c r="I153" s="19" t="s">
        <v>35</v>
      </c>
      <c r="J153" s="21">
        <f>IF(I153="Less(-)",-1,1)</f>
        <v>1</v>
      </c>
      <c r="K153" s="22" t="s">
        <v>41</v>
      </c>
      <c r="L153" s="22" t="s">
        <v>7</v>
      </c>
      <c r="M153" s="48"/>
      <c r="N153" s="42"/>
      <c r="O153" s="42"/>
      <c r="P153" s="46"/>
      <c r="Q153" s="42"/>
      <c r="R153" s="42"/>
      <c r="S153" s="43"/>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5">
        <f>total_amount_ba($B$2,$D$2,D153,F153,J153,K153,M153)</f>
        <v>0</v>
      </c>
      <c r="BB153" s="45">
        <f>BA153+SUM(N153:AZ153)</f>
        <v>0</v>
      </c>
      <c r="BC153" s="23" t="str">
        <f>SpellNumber(L153,BB153)</f>
        <v>INR Zero Only</v>
      </c>
      <c r="IE153" s="25">
        <v>1.01</v>
      </c>
      <c r="IF153" s="25" t="s">
        <v>36</v>
      </c>
      <c r="IG153" s="25" t="s">
        <v>33</v>
      </c>
      <c r="IH153" s="25">
        <v>123.223</v>
      </c>
      <c r="II153" s="25" t="s">
        <v>34</v>
      </c>
    </row>
    <row r="154" spans="1:243" s="24" customFormat="1" ht="45" customHeight="1">
      <c r="A154" s="92">
        <v>3.37000000000001</v>
      </c>
      <c r="B154" s="95" t="s">
        <v>311</v>
      </c>
      <c r="C154" s="56" t="s">
        <v>315</v>
      </c>
      <c r="D154" s="77">
        <v>25</v>
      </c>
      <c r="E154" s="77" t="s">
        <v>59</v>
      </c>
      <c r="F154" s="47"/>
      <c r="G154" s="26"/>
      <c r="H154" s="20"/>
      <c r="I154" s="19" t="s">
        <v>35</v>
      </c>
      <c r="J154" s="21">
        <f>IF(I154="Less(-)",-1,1)</f>
        <v>1</v>
      </c>
      <c r="K154" s="22" t="s">
        <v>41</v>
      </c>
      <c r="L154" s="22" t="s">
        <v>7</v>
      </c>
      <c r="M154" s="48"/>
      <c r="N154" s="42"/>
      <c r="O154" s="42"/>
      <c r="P154" s="46"/>
      <c r="Q154" s="42"/>
      <c r="R154" s="42"/>
      <c r="S154" s="43"/>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5">
        <f>total_amount_ba($B$2,$D$2,D154,F154,J154,K154,M154)</f>
        <v>0</v>
      </c>
      <c r="BB154" s="45">
        <f>BA154+SUM(N154:AZ154)</f>
        <v>0</v>
      </c>
      <c r="BC154" s="23" t="str">
        <f>SpellNumber(L154,BB154)</f>
        <v>INR Zero Only</v>
      </c>
      <c r="IE154" s="25">
        <v>1.01</v>
      </c>
      <c r="IF154" s="25" t="s">
        <v>36</v>
      </c>
      <c r="IG154" s="25" t="s">
        <v>33</v>
      </c>
      <c r="IH154" s="25">
        <v>123.223</v>
      </c>
      <c r="II154" s="25" t="s">
        <v>34</v>
      </c>
    </row>
    <row r="155" spans="1:243" s="14" customFormat="1" ht="21" customHeight="1">
      <c r="A155" s="90">
        <v>3.38000000000001</v>
      </c>
      <c r="B155" s="81" t="s">
        <v>318</v>
      </c>
      <c r="C155" s="56" t="s">
        <v>316</v>
      </c>
      <c r="D155" s="71"/>
      <c r="E155" s="54"/>
      <c r="F155" s="18"/>
      <c r="G155" s="18"/>
      <c r="H155" s="18"/>
      <c r="I155" s="18"/>
      <c r="J155" s="18"/>
      <c r="K155" s="18"/>
      <c r="L155" s="18"/>
      <c r="M155" s="18"/>
      <c r="N155" s="18"/>
      <c r="O155" s="18"/>
      <c r="P155" s="18"/>
      <c r="Q155" s="18"/>
      <c r="R155" s="18"/>
      <c r="S155" s="13"/>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63"/>
      <c r="BB155" s="63"/>
      <c r="BC155" s="18"/>
      <c r="IE155" s="15"/>
      <c r="IF155" s="15"/>
      <c r="IG155" s="15"/>
      <c r="IH155" s="15"/>
      <c r="II155" s="15"/>
    </row>
    <row r="156" spans="1:243" s="24" customFormat="1" ht="45" customHeight="1">
      <c r="A156" s="92">
        <v>3.39000000000001</v>
      </c>
      <c r="B156" s="76" t="s">
        <v>319</v>
      </c>
      <c r="C156" s="56" t="s">
        <v>317</v>
      </c>
      <c r="D156" s="77">
        <v>1</v>
      </c>
      <c r="E156" s="77" t="s">
        <v>71</v>
      </c>
      <c r="F156" s="47"/>
      <c r="G156" s="26"/>
      <c r="H156" s="20"/>
      <c r="I156" s="19" t="s">
        <v>35</v>
      </c>
      <c r="J156" s="21">
        <f>IF(I156="Less(-)",-1,1)</f>
        <v>1</v>
      </c>
      <c r="K156" s="22" t="s">
        <v>41</v>
      </c>
      <c r="L156" s="22" t="s">
        <v>7</v>
      </c>
      <c r="M156" s="48"/>
      <c r="N156" s="42"/>
      <c r="O156" s="42"/>
      <c r="P156" s="46"/>
      <c r="Q156" s="42"/>
      <c r="R156" s="42"/>
      <c r="S156" s="43"/>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5">
        <f>total_amount_ba($B$2,$D$2,D156,F156,J156,K156,M156)</f>
        <v>0</v>
      </c>
      <c r="BB156" s="45">
        <f>BA156+SUM(N156:AZ156)</f>
        <v>0</v>
      </c>
      <c r="BC156" s="23" t="str">
        <f>SpellNumber(L156,BB156)</f>
        <v>INR Zero Only</v>
      </c>
      <c r="IE156" s="25">
        <v>1.01</v>
      </c>
      <c r="IF156" s="25" t="s">
        <v>36</v>
      </c>
      <c r="IG156" s="25" t="s">
        <v>33</v>
      </c>
      <c r="IH156" s="25">
        <v>123.223</v>
      </c>
      <c r="II156" s="25" t="s">
        <v>34</v>
      </c>
    </row>
    <row r="157" spans="1:243" s="24" customFormat="1" ht="45" customHeight="1">
      <c r="A157" s="90">
        <v>3.40000000000001</v>
      </c>
      <c r="B157" s="78" t="s">
        <v>412</v>
      </c>
      <c r="C157" s="56" t="s">
        <v>320</v>
      </c>
      <c r="D157" s="77">
        <v>1</v>
      </c>
      <c r="E157" s="77" t="s">
        <v>71</v>
      </c>
      <c r="F157" s="47"/>
      <c r="G157" s="26"/>
      <c r="H157" s="20"/>
      <c r="I157" s="19" t="s">
        <v>35</v>
      </c>
      <c r="J157" s="21">
        <f>IF(I157="Less(-)",-1,1)</f>
        <v>1</v>
      </c>
      <c r="K157" s="22" t="s">
        <v>41</v>
      </c>
      <c r="L157" s="22" t="s">
        <v>7</v>
      </c>
      <c r="M157" s="48"/>
      <c r="N157" s="42"/>
      <c r="O157" s="42"/>
      <c r="P157" s="46"/>
      <c r="Q157" s="42"/>
      <c r="R157" s="42"/>
      <c r="S157" s="43"/>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5">
        <f>total_amount_ba($B$2,$D$2,D157,F157,J157,K157,M157)</f>
        <v>0</v>
      </c>
      <c r="BB157" s="45">
        <f>BA157+SUM(N157:AZ157)</f>
        <v>0</v>
      </c>
      <c r="BC157" s="23" t="str">
        <f>SpellNumber(L157,BB157)</f>
        <v>INR Zero Only</v>
      </c>
      <c r="IE157" s="25">
        <v>1.01</v>
      </c>
      <c r="IF157" s="25" t="s">
        <v>36</v>
      </c>
      <c r="IG157" s="25" t="s">
        <v>33</v>
      </c>
      <c r="IH157" s="25">
        <v>123.223</v>
      </c>
      <c r="II157" s="25" t="s">
        <v>34</v>
      </c>
    </row>
    <row r="158" spans="1:243" s="24" customFormat="1" ht="33" customHeight="1">
      <c r="A158" s="60" t="s">
        <v>39</v>
      </c>
      <c r="B158" s="61"/>
      <c r="C158" s="57"/>
      <c r="D158" s="72"/>
      <c r="E158" s="64"/>
      <c r="F158" s="65"/>
      <c r="G158" s="65"/>
      <c r="H158" s="66"/>
      <c r="I158" s="66"/>
      <c r="J158" s="66"/>
      <c r="K158" s="66"/>
      <c r="L158" s="6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49">
        <f>SUM(BA14:BA157)</f>
        <v>0</v>
      </c>
      <c r="BB158" s="49">
        <f>SUM(BB14:BB17)</f>
        <v>0</v>
      </c>
      <c r="BC158" s="23"/>
      <c r="IE158" s="25">
        <v>4</v>
      </c>
      <c r="IF158" s="25" t="s">
        <v>37</v>
      </c>
      <c r="IG158" s="25" t="s">
        <v>38</v>
      </c>
      <c r="IH158" s="25">
        <v>10</v>
      </c>
      <c r="II158" s="25" t="s">
        <v>34</v>
      </c>
    </row>
    <row r="159" spans="1:243" s="33" customFormat="1" ht="23.25" customHeight="1" hidden="1">
      <c r="A159" s="61" t="s">
        <v>43</v>
      </c>
      <c r="B159" s="62"/>
      <c r="C159" s="58"/>
      <c r="D159" s="73"/>
      <c r="E159" s="59" t="s">
        <v>40</v>
      </c>
      <c r="F159" s="40"/>
      <c r="G159" s="28"/>
      <c r="H159" s="29"/>
      <c r="I159" s="29"/>
      <c r="J159" s="29"/>
      <c r="K159" s="30"/>
      <c r="L159" s="31"/>
      <c r="M159" s="32"/>
      <c r="O159" s="24"/>
      <c r="P159" s="24"/>
      <c r="Q159" s="24"/>
      <c r="R159" s="24"/>
      <c r="S159" s="24"/>
      <c r="BA159" s="38">
        <f>IF(ISBLANK(F159),0,IF(E159="Excess (+)",ROUND(BA158+(BA158*F159),2),IF(E159="Less (-)",ROUND(BA158+(BA158*F159*(-1)),2),0)))</f>
        <v>0</v>
      </c>
      <c r="BB159" s="39">
        <f>ROUND(BA159,0)</f>
        <v>0</v>
      </c>
      <c r="BC159" s="23" t="str">
        <f>SpellNumber(L159,BB159)</f>
        <v> Zero Only</v>
      </c>
      <c r="IE159" s="34"/>
      <c r="IF159" s="34"/>
      <c r="IG159" s="34"/>
      <c r="IH159" s="34"/>
      <c r="II159" s="34"/>
    </row>
    <row r="160" spans="1:243" s="33" customFormat="1" ht="51" customHeight="1">
      <c r="A160" s="60" t="s">
        <v>42</v>
      </c>
      <c r="B160" s="60"/>
      <c r="C160" s="159" t="str">
        <f>SpellNumber($E$2,BA158)</f>
        <v>INR Zero Only</v>
      </c>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1"/>
      <c r="IE160" s="34"/>
      <c r="IF160" s="34"/>
      <c r="IG160" s="34"/>
      <c r="IH160" s="34"/>
      <c r="II160" s="34"/>
    </row>
    <row r="161" spans="3:243" s="14" customFormat="1" ht="15">
      <c r="C161" s="55"/>
      <c r="D161" s="74"/>
      <c r="E161" s="55"/>
      <c r="F161" s="35"/>
      <c r="G161" s="35"/>
      <c r="H161" s="35"/>
      <c r="I161" s="35"/>
      <c r="J161" s="35"/>
      <c r="K161" s="35"/>
      <c r="L161" s="35"/>
      <c r="M161" s="35"/>
      <c r="O161" s="35"/>
      <c r="BA161" s="35"/>
      <c r="BC161" s="35"/>
      <c r="IE161" s="15"/>
      <c r="IF161" s="15"/>
      <c r="IG161" s="15"/>
      <c r="IH161" s="15"/>
      <c r="II161" s="15"/>
    </row>
  </sheetData>
  <sheetProtection password="880D" sheet="1"/>
  <mergeCells count="8">
    <mergeCell ref="A9:BC9"/>
    <mergeCell ref="C160:BC160"/>
    <mergeCell ref="A1:L1"/>
    <mergeCell ref="A4:BC4"/>
    <mergeCell ref="A5:BC5"/>
    <mergeCell ref="A6:BC6"/>
    <mergeCell ref="A7:BC7"/>
    <mergeCell ref="B8:BC8"/>
  </mergeCells>
  <dataValidations count="22">
    <dataValidation type="decimal" allowBlank="1" showInputMessage="1" showErrorMessage="1" promptTitle="Quantity" prompt="Please enter the Quantity for this item. " errorTitle="Invalid Entry" error="Only Numeric Values are allowed. " sqref="D14:D18 F110:F112 F14:F18 F21:F23 F25:F26 F156:F157 F32:F37 F44:F54 F57 F153:F154 F62:F69 F72 F74:F75 F79 F82:F83 F85:F87 F90:F108 F77 F121 F118:F119 F127:F131 F133:F136 F139:F141 F143 F145 F148:F149 F123:F125 F114:F116 F151 F28:F30 F39:F42 F59:F60 D50:D54">
      <formula1>0</formula1>
      <formula2>999999999999999</formula2>
    </dataValidation>
    <dataValidation allowBlank="1" showInputMessage="1" showErrorMessage="1" promptTitle="Units" prompt="Please enter Units in text" sqref="E14:E18 E50:E54"/>
    <dataValidation type="decimal" allowBlank="1" showInputMessage="1" showErrorMessage="1" promptTitle="Rate Entry" prompt="Please enter the Inspection Charges in Rupees for this item. " errorTitle="Invaid Entry" error="Only Numeric Values are allowed. " sqref="Q110:Q112 Q14:Q18 Q21:Q23 Q25:Q26 Q156:Q157 Q32:Q37 Q153:Q154 Q57 Q39:Q42 Q62:Q69 Q72 Q74:Q75 Q79 Q82:Q83 Q85:Q87 Q90:Q108 Q77 Q121 Q118:Q119 Q127:Q131 Q133:Q136 Q139:Q141 Q143 Q145 Q148:Q149 Q123:Q125 Q114:Q116 Q151 Q28:Q30 Q59:Q60 Q44:Q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10:R112 R14:R18 R21:R23 R25:R26 R156:R157 R32:R37 R153:R154 R57 R39:R42 R62:R69 R72 R74:R75 R79 R82:R83 R85:R87 R90:R108 R77 R121 R118:R119 R127:R131 R133:R136 R139:R141 R143 R145 R148:R149 R123:R125 R114:R116 R151 R28:R30 R59:R60 R44:R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10:O112 N14:O18 N21:O23 N25:O26 N156:O157 N32:O37 N153:O154 N57:O57 N39:O42 N62:O69 N72:O72 N74:O75 N79:O79 N82:O83 N85:O87 N90:O108 N77:O77 N121:O121 N118:O119 N127:O131 N133:O136 N139:O141 N143:O143 N145:O145 N148:O149 N123:O125 N114:O116 N151:O151 N28:O30 N59:O60 N44:O54">
      <formula1>0</formula1>
      <formula2>999999999999999</formula2>
    </dataValidation>
    <dataValidation type="decimal" allowBlank="1" showInputMessage="1" showErrorMessage="1" errorTitle="Invalid Entry" error="Only Numeric Values are allowed. " sqref="A21 A37 A143 A147 A145 A117 A149 A49 A153 A155 A157 A119 A123 A121 A127 A129 A125 A133 A135 A131 A139 A137 A141 A14:A18 A25 A27 A29 A31 A33 A35 A23 A39 A41 A43 A45 A47 A151 A51 A53 A55 A57 A59 A61 A63 A65 A67 A69 A71 A73 A75 A77 A79 A81 A83 A85 A87 A89 A91 A93 A95 A97 A99 A101 A103 A105 A107 A109 A111 A113 A115">
      <formula1>0</formula1>
      <formula2>999999999999999</formula2>
    </dataValidation>
    <dataValidation type="list" showInputMessage="1" showErrorMessage="1" sqref="I110:I112 I14:I18 I21:I23 I25:I26 I156:I157 I32:I37 I153:I154 I57 I39:I42 I62:I69 I72 I74:I75 I79 I82:I83 I85:I87 I90:I108 I77 I121 I118:I119 I127:I131 I133:I136 I139:I141 I143 I145 I148:I149 I123:I125 I114:I116 I151 I28:I30 I59:I60 I44:I54">
      <formula1>"Excess(+), Less(-)"</formula1>
    </dataValidation>
    <dataValidation allowBlank="1" showInputMessage="1" showErrorMessage="1" promptTitle="Addition / Deduction" prompt="Please Choose the correct One" sqref="J110:J112 J14:J18 J21:J23 J25:J26 J156:J157 J32:J37 J153:J154 J57 J39:J42 J62:J69 J72 J74:J75 J79 J82:J83 J85:J87 J90:J108 J77 J121 J118:J119 J127:J131 J133:J136 J139:J141 J143 J145 J148:J149 J123:J125 J114:J116 J151 J28:J30 J59:J60 J44:J54"/>
    <dataValidation type="list" allowBlank="1" showInputMessage="1" showErrorMessage="1" sqref="K110:K112 K14:K18 K21:K23 K25:K26 K156:K157 K32:K37 K153:K154 K57 K39:K42 K62:K69 K72 K74:K75 K79 K82:K83 K85:K87 K90:K108 K77 K121 K118:K119 K127:K131 K133:K136 K139:K141 K143 K145 K148:K149 K123:K125 K114:K116 K151 K28:K30 K59:K60 K44:K5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10:H112 G14:H18 G21:H23 G25:H26 G156:H157 G32:H37 G153:H154 G57:H57 G39:H42 G62:H69 G72:H72 G74:H75 G79:H79 G82:H83 G85:H87 G90:H108 G77:H77 G121:H121 G118:H119 G127:H131 G133:H136 G139:H141 G143:H143 G145:H145 G148:H149 G123:H125 G114:H116 G151:H151 G28:H30 G59:H60 G44:H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9:M60 M14:M18 M21:M23 M25:M26 M156:M157 M32:M37 M153:M154 M57 M39:M42 M62:M69 M72 M74:M75 M79 M82:M83 M85:M87 M90:M108 M77 M121 M118:M119 M127:M131 M133:M136 M139:M141 M143 M145 M148:M149 M123:M125 M114:M116 M151 M28:M30 M110:M112 M44:M5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9">
      <formula1>IF(E159&lt;&gt;"Select",0,-1)</formula1>
      <formula2>IF(E159&lt;&gt;"Select",99.99,-1)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9">
      <formula1>0</formula1>
      <formula2>IF(E159&lt;&gt;"Select",99.9,0)</formula2>
    </dataValidation>
    <dataValidation type="list" showInputMessage="1" showErrorMessage="1" promptTitle="Less or Excess" prompt="Please select either LESS  ( - )  or  EXCESS  ( + )" errorTitle="Please enter valid values only" error="Please select either LESS ( - ) or  EXCESS  ( + )" sqref="E159">
      <formula1>IF(ISBLANK(F159),$A$3:$C$3,$B$3:$C$3)</formula1>
    </dataValidation>
    <dataValidation type="list" showInputMessage="1" showErrorMessage="1" promptTitle="Option C1 or D1" prompt="Please select the Option C1 or Option D1" errorTitle="Please enter valid values only" error="Please select the Option C1 or Option D1" sqref="D15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9">
      <formula1>0</formula1>
      <formula2>99.9</formula2>
    </dataValidation>
    <dataValidation allowBlank="1" showInputMessage="1" showErrorMessage="1" promptTitle="Itemcode/Make" prompt="Please enter text" sqref="C14:C157"/>
    <dataValidation type="list" allowBlank="1" showInputMessage="1" showErrorMessage="1" sqref="L151 L152 L153 L154 L155 L1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7">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117"/>
  <sheetViews>
    <sheetView showGridLines="0" zoomScale="80" zoomScaleNormal="80" zoomScalePageLayoutView="0" workbookViewId="0" topLeftCell="A1">
      <selection activeCell="BI10" sqref="BI10"/>
    </sheetView>
  </sheetViews>
  <sheetFormatPr defaultColWidth="9.140625" defaultRowHeight="15"/>
  <cols>
    <col min="1" max="1" width="15.140625" style="35" customWidth="1"/>
    <col min="2" max="2" width="47.421875" style="35" customWidth="1"/>
    <col min="3" max="3" width="5.57421875" style="55" hidden="1" customWidth="1"/>
    <col min="4" max="4" width="14.57421875" style="74" customWidth="1"/>
    <col min="5" max="5" width="11.28125" style="5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62" t="str">
        <f>B2&amp;" BoQ"</f>
        <v>Item Rate BoQ</v>
      </c>
      <c r="B1" s="162"/>
      <c r="C1" s="162"/>
      <c r="D1" s="162"/>
      <c r="E1" s="162"/>
      <c r="F1" s="162"/>
      <c r="G1" s="162"/>
      <c r="H1" s="162"/>
      <c r="I1" s="162"/>
      <c r="J1" s="162"/>
      <c r="K1" s="162"/>
      <c r="L1" s="162"/>
      <c r="O1" s="2"/>
      <c r="P1" s="2"/>
      <c r="Q1" s="3"/>
      <c r="IE1" s="3"/>
      <c r="IF1" s="3"/>
      <c r="IG1" s="3"/>
      <c r="IH1" s="3"/>
      <c r="II1" s="3"/>
    </row>
    <row r="2" spans="1:17" s="1" customFormat="1" ht="25.5" customHeight="1" hidden="1">
      <c r="A2" s="4" t="s">
        <v>3</v>
      </c>
      <c r="B2" s="4" t="s">
        <v>4</v>
      </c>
      <c r="C2" s="41" t="s">
        <v>5</v>
      </c>
      <c r="D2" s="68" t="s">
        <v>6</v>
      </c>
      <c r="E2" s="4" t="s">
        <v>7</v>
      </c>
      <c r="J2" s="5"/>
      <c r="K2" s="5"/>
      <c r="L2" s="5"/>
      <c r="O2" s="2"/>
      <c r="P2" s="2"/>
      <c r="Q2" s="3"/>
    </row>
    <row r="3" spans="1:243" s="1" customFormat="1" ht="30" customHeight="1" hidden="1">
      <c r="A3" s="1" t="s">
        <v>8</v>
      </c>
      <c r="C3" s="52" t="s">
        <v>9</v>
      </c>
      <c r="D3" s="69"/>
      <c r="E3" s="52"/>
      <c r="IE3" s="3"/>
      <c r="IF3" s="3"/>
      <c r="IG3" s="3"/>
      <c r="IH3" s="3"/>
      <c r="II3" s="3"/>
    </row>
    <row r="4" spans="1:243" s="6" customFormat="1" ht="30.75" customHeight="1">
      <c r="A4" s="163" t="s">
        <v>53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IE4" s="7"/>
      <c r="IF4" s="7"/>
      <c r="IG4" s="7"/>
      <c r="IH4" s="7"/>
      <c r="II4" s="7"/>
    </row>
    <row r="5" spans="1:243" s="6" customFormat="1" ht="30.75" customHeight="1">
      <c r="A5" s="163" t="s">
        <v>419</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IE5" s="7"/>
      <c r="IF5" s="7"/>
      <c r="IG5" s="7"/>
      <c r="IH5" s="7"/>
      <c r="II5" s="7"/>
    </row>
    <row r="6" spans="1:243" s="6" customFormat="1" ht="30.75" customHeight="1">
      <c r="A6" s="163" t="s">
        <v>50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IE6" s="7"/>
      <c r="IF6" s="7"/>
      <c r="IG6" s="7"/>
      <c r="IH6" s="7"/>
      <c r="II6" s="7"/>
    </row>
    <row r="7" spans="1:243" s="6" customFormat="1" ht="29.25" customHeight="1" hidden="1">
      <c r="A7" s="164" t="s">
        <v>10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IE7" s="7"/>
      <c r="IF7" s="7"/>
      <c r="IG7" s="7"/>
      <c r="IH7" s="7"/>
      <c r="II7" s="7"/>
    </row>
    <row r="8" spans="1:243" s="9" customFormat="1" ht="65.25" customHeight="1">
      <c r="A8" s="8" t="s">
        <v>44</v>
      </c>
      <c r="B8" s="165"/>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7"/>
      <c r="IE8" s="10"/>
      <c r="IF8" s="10"/>
      <c r="IG8" s="10"/>
      <c r="IH8" s="10"/>
      <c r="II8" s="10"/>
    </row>
    <row r="9" spans="1:243" s="11" customFormat="1" ht="61.5" customHeight="1">
      <c r="A9" s="156" t="s">
        <v>11</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8"/>
      <c r="IE9" s="12"/>
      <c r="IF9" s="12"/>
      <c r="IG9" s="12"/>
      <c r="IH9" s="12"/>
      <c r="II9" s="12"/>
    </row>
    <row r="10" spans="1:243" s="11" customFormat="1" ht="26.25" customHeight="1">
      <c r="A10" s="53" t="s">
        <v>12</v>
      </c>
      <c r="B10" s="53" t="s">
        <v>13</v>
      </c>
      <c r="C10" s="53" t="s">
        <v>13</v>
      </c>
      <c r="D10" s="70" t="s">
        <v>12</v>
      </c>
      <c r="E10" s="53" t="s">
        <v>13</v>
      </c>
      <c r="F10" s="53" t="s">
        <v>14</v>
      </c>
      <c r="G10" s="53" t="s">
        <v>14</v>
      </c>
      <c r="H10" s="53" t="s">
        <v>15</v>
      </c>
      <c r="I10" s="53" t="s">
        <v>13</v>
      </c>
      <c r="J10" s="53" t="s">
        <v>12</v>
      </c>
      <c r="K10" s="53" t="s">
        <v>16</v>
      </c>
      <c r="L10" s="53" t="s">
        <v>13</v>
      </c>
      <c r="M10" s="53" t="s">
        <v>12</v>
      </c>
      <c r="N10" s="53" t="s">
        <v>14</v>
      </c>
      <c r="O10" s="53" t="s">
        <v>14</v>
      </c>
      <c r="P10" s="53" t="s">
        <v>14</v>
      </c>
      <c r="Q10" s="53" t="s">
        <v>14</v>
      </c>
      <c r="R10" s="53" t="s">
        <v>15</v>
      </c>
      <c r="S10" s="53" t="s">
        <v>15</v>
      </c>
      <c r="T10" s="53" t="s">
        <v>14</v>
      </c>
      <c r="U10" s="53" t="s">
        <v>14</v>
      </c>
      <c r="V10" s="53" t="s">
        <v>14</v>
      </c>
      <c r="W10" s="53" t="s">
        <v>14</v>
      </c>
      <c r="X10" s="53" t="s">
        <v>15</v>
      </c>
      <c r="Y10" s="53" t="s">
        <v>15</v>
      </c>
      <c r="Z10" s="53" t="s">
        <v>14</v>
      </c>
      <c r="AA10" s="53" t="s">
        <v>14</v>
      </c>
      <c r="AB10" s="53" t="s">
        <v>14</v>
      </c>
      <c r="AC10" s="53" t="s">
        <v>14</v>
      </c>
      <c r="AD10" s="53" t="s">
        <v>15</v>
      </c>
      <c r="AE10" s="53" t="s">
        <v>15</v>
      </c>
      <c r="AF10" s="53" t="s">
        <v>14</v>
      </c>
      <c r="AG10" s="53" t="s">
        <v>14</v>
      </c>
      <c r="AH10" s="53" t="s">
        <v>14</v>
      </c>
      <c r="AI10" s="53" t="s">
        <v>14</v>
      </c>
      <c r="AJ10" s="53" t="s">
        <v>15</v>
      </c>
      <c r="AK10" s="53" t="s">
        <v>15</v>
      </c>
      <c r="AL10" s="53" t="s">
        <v>14</v>
      </c>
      <c r="AM10" s="53" t="s">
        <v>14</v>
      </c>
      <c r="AN10" s="53" t="s">
        <v>14</v>
      </c>
      <c r="AO10" s="53" t="s">
        <v>14</v>
      </c>
      <c r="AP10" s="53" t="s">
        <v>15</v>
      </c>
      <c r="AQ10" s="53" t="s">
        <v>15</v>
      </c>
      <c r="AR10" s="53" t="s">
        <v>14</v>
      </c>
      <c r="AS10" s="53" t="s">
        <v>14</v>
      </c>
      <c r="AT10" s="53" t="s">
        <v>12</v>
      </c>
      <c r="AU10" s="53" t="s">
        <v>12</v>
      </c>
      <c r="AV10" s="53" t="s">
        <v>15</v>
      </c>
      <c r="AW10" s="53" t="s">
        <v>15</v>
      </c>
      <c r="AX10" s="53" t="s">
        <v>12</v>
      </c>
      <c r="AY10" s="53" t="s">
        <v>12</v>
      </c>
      <c r="AZ10" s="53" t="s">
        <v>17</v>
      </c>
      <c r="BA10" s="53" t="s">
        <v>12</v>
      </c>
      <c r="BB10" s="53" t="s">
        <v>12</v>
      </c>
      <c r="BC10" s="53" t="s">
        <v>13</v>
      </c>
      <c r="IE10" s="12"/>
      <c r="IF10" s="12"/>
      <c r="IG10" s="12"/>
      <c r="IH10" s="12"/>
      <c r="II10" s="12"/>
    </row>
    <row r="11" spans="1:243" s="14" customFormat="1" ht="94.5" customHeight="1">
      <c r="A11" s="13" t="s">
        <v>0</v>
      </c>
      <c r="B11" s="13" t="s">
        <v>18</v>
      </c>
      <c r="C11" s="53" t="s">
        <v>1</v>
      </c>
      <c r="D11" s="70" t="s">
        <v>19</v>
      </c>
      <c r="E11" s="53"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5">
      <c r="A12" s="18">
        <v>1</v>
      </c>
      <c r="B12" s="18">
        <v>2</v>
      </c>
      <c r="C12" s="54">
        <v>3</v>
      </c>
      <c r="D12" s="71">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3" customHeight="1">
      <c r="A13" s="54">
        <v>1</v>
      </c>
      <c r="B13" s="75" t="s">
        <v>420</v>
      </c>
      <c r="C13" s="54"/>
      <c r="D13" s="71"/>
      <c r="E13" s="54"/>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3"/>
      <c r="BB13" s="63"/>
      <c r="BC13" s="18"/>
      <c r="IE13" s="15"/>
      <c r="IF13" s="15"/>
      <c r="IG13" s="15"/>
      <c r="IH13" s="15"/>
      <c r="II13" s="15"/>
    </row>
    <row r="14" spans="1:243" s="24" customFormat="1" ht="276" customHeight="1">
      <c r="A14" s="90">
        <v>1.1</v>
      </c>
      <c r="B14" s="76" t="s">
        <v>370</v>
      </c>
      <c r="C14" s="56" t="s">
        <v>46</v>
      </c>
      <c r="D14" s="77">
        <v>2</v>
      </c>
      <c r="E14" s="77" t="s">
        <v>59</v>
      </c>
      <c r="F14" s="47"/>
      <c r="G14" s="26"/>
      <c r="H14" s="20"/>
      <c r="I14" s="19" t="s">
        <v>35</v>
      </c>
      <c r="J14" s="21">
        <f aca="true" t="shared" si="0" ref="J14:J106">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156" customHeight="1">
      <c r="A15" s="90">
        <v>1.2</v>
      </c>
      <c r="B15" s="76" t="s">
        <v>416</v>
      </c>
      <c r="C15" s="56" t="s">
        <v>47</v>
      </c>
      <c r="D15" s="77">
        <v>2</v>
      </c>
      <c r="E15" s="77" t="s">
        <v>59</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91.5" customHeight="1">
      <c r="A16" s="90">
        <v>1.3</v>
      </c>
      <c r="B16" s="76" t="s">
        <v>361</v>
      </c>
      <c r="C16" s="56" t="s">
        <v>48</v>
      </c>
      <c r="D16" s="77">
        <v>2</v>
      </c>
      <c r="E16" s="77" t="s">
        <v>59</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96" customHeight="1">
      <c r="A17" s="90">
        <v>1.4</v>
      </c>
      <c r="B17" s="76" t="s">
        <v>421</v>
      </c>
      <c r="C17" s="56" t="s">
        <v>155</v>
      </c>
      <c r="D17" s="77">
        <v>75</v>
      </c>
      <c r="E17" s="77" t="s">
        <v>323</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48.75" customHeight="1">
      <c r="A18" s="90">
        <v>1.5</v>
      </c>
      <c r="B18" s="76" t="s">
        <v>54</v>
      </c>
      <c r="C18" s="56" t="s">
        <v>156</v>
      </c>
      <c r="D18" s="77">
        <v>2</v>
      </c>
      <c r="E18" s="77" t="s">
        <v>59</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33" customHeight="1">
      <c r="A19" s="91">
        <v>2</v>
      </c>
      <c r="B19" s="78" t="s">
        <v>422</v>
      </c>
      <c r="C19" s="56" t="s">
        <v>158</v>
      </c>
      <c r="D19" s="71"/>
      <c r="E19" s="54"/>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3"/>
      <c r="BB19" s="63"/>
      <c r="BC19" s="18"/>
      <c r="IE19" s="15"/>
      <c r="IF19" s="15"/>
      <c r="IG19" s="15"/>
      <c r="IH19" s="15"/>
      <c r="II19" s="15"/>
    </row>
    <row r="20" spans="1:243" s="14" customFormat="1" ht="33" customHeight="1">
      <c r="A20" s="92">
        <v>2.01</v>
      </c>
      <c r="B20" s="78" t="s">
        <v>55</v>
      </c>
      <c r="C20" s="56" t="s">
        <v>159</v>
      </c>
      <c r="D20" s="71"/>
      <c r="E20" s="54"/>
      <c r="F20" s="18"/>
      <c r="G20" s="18"/>
      <c r="H20" s="18"/>
      <c r="I20" s="18"/>
      <c r="J20" s="18"/>
      <c r="K20" s="18"/>
      <c r="L20" s="18"/>
      <c r="M20" s="18"/>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3"/>
      <c r="BB20" s="63"/>
      <c r="BC20" s="18"/>
      <c r="IE20" s="15"/>
      <c r="IF20" s="15"/>
      <c r="IG20" s="15"/>
      <c r="IH20" s="15"/>
      <c r="II20" s="15"/>
    </row>
    <row r="21" spans="1:243" s="24" customFormat="1" ht="200.25" customHeight="1">
      <c r="A21" s="90">
        <v>2.02</v>
      </c>
      <c r="B21" s="79" t="s">
        <v>371</v>
      </c>
      <c r="C21" s="56" t="s">
        <v>160</v>
      </c>
      <c r="D21" s="77">
        <v>2</v>
      </c>
      <c r="E21" s="77" t="s">
        <v>108</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24" customFormat="1" ht="48.75" customHeight="1">
      <c r="A22" s="92">
        <v>2.03</v>
      </c>
      <c r="B22" s="80" t="s">
        <v>56</v>
      </c>
      <c r="C22" s="56" t="s">
        <v>161</v>
      </c>
      <c r="D22" s="77">
        <v>2</v>
      </c>
      <c r="E22" s="77" t="s">
        <v>108</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total_amount_ba($B$2,$D$2,D22,F22,J22,K22,M22)</f>
        <v>0</v>
      </c>
      <c r="BB22" s="45">
        <f>BA22+SUM(N22:AZ22)</f>
        <v>0</v>
      </c>
      <c r="BC22" s="23" t="str">
        <f>SpellNumber(L22,BB22)</f>
        <v>INR Zero Only</v>
      </c>
      <c r="IE22" s="25">
        <v>1.01</v>
      </c>
      <c r="IF22" s="25" t="s">
        <v>36</v>
      </c>
      <c r="IG22" s="25" t="s">
        <v>33</v>
      </c>
      <c r="IH22" s="25">
        <v>123.223</v>
      </c>
      <c r="II22" s="25" t="s">
        <v>34</v>
      </c>
    </row>
    <row r="23" spans="1:243" s="24" customFormat="1" ht="48.75" customHeight="1">
      <c r="A23" s="90">
        <v>2.04</v>
      </c>
      <c r="B23" s="80" t="s">
        <v>57</v>
      </c>
      <c r="C23" s="56" t="s">
        <v>162</v>
      </c>
      <c r="D23" s="77">
        <v>2</v>
      </c>
      <c r="E23" s="77" t="s">
        <v>59</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14" customFormat="1" ht="33" customHeight="1">
      <c r="A24" s="92">
        <v>2.05</v>
      </c>
      <c r="B24" s="78" t="s">
        <v>58</v>
      </c>
      <c r="C24" s="56" t="s">
        <v>163</v>
      </c>
      <c r="D24" s="71"/>
      <c r="E24" s="54"/>
      <c r="F24" s="18"/>
      <c r="G24" s="18"/>
      <c r="H24" s="18"/>
      <c r="I24" s="18"/>
      <c r="J24" s="18"/>
      <c r="K24" s="18"/>
      <c r="L24" s="18"/>
      <c r="M24" s="18"/>
      <c r="N24" s="18"/>
      <c r="O24" s="18"/>
      <c r="P24" s="18"/>
      <c r="Q24" s="18"/>
      <c r="R24" s="18"/>
      <c r="S24" s="13"/>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63"/>
      <c r="BB24" s="63"/>
      <c r="BC24" s="18"/>
      <c r="IE24" s="15"/>
      <c r="IF24" s="15"/>
      <c r="IG24" s="15"/>
      <c r="IH24" s="15"/>
      <c r="II24" s="15"/>
    </row>
    <row r="25" spans="1:243" s="24" customFormat="1" ht="75" customHeight="1">
      <c r="A25" s="90">
        <v>2.06</v>
      </c>
      <c r="B25" s="79" t="s">
        <v>60</v>
      </c>
      <c r="C25" s="56" t="s">
        <v>164</v>
      </c>
      <c r="D25" s="77">
        <v>6</v>
      </c>
      <c r="E25" s="77" t="s">
        <v>108</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36</v>
      </c>
      <c r="IG25" s="25" t="s">
        <v>33</v>
      </c>
      <c r="IH25" s="25">
        <v>123.223</v>
      </c>
      <c r="II25" s="25" t="s">
        <v>34</v>
      </c>
    </row>
    <row r="26" spans="1:243" s="24" customFormat="1" ht="101.25" customHeight="1">
      <c r="A26" s="92">
        <v>2.07</v>
      </c>
      <c r="B26" s="79" t="s">
        <v>61</v>
      </c>
      <c r="C26" s="56" t="s">
        <v>165</v>
      </c>
      <c r="D26" s="77">
        <v>6</v>
      </c>
      <c r="E26" s="77" t="s">
        <v>108</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36</v>
      </c>
      <c r="IG26" s="25" t="s">
        <v>33</v>
      </c>
      <c r="IH26" s="25">
        <v>123.223</v>
      </c>
      <c r="II26" s="25" t="s">
        <v>34</v>
      </c>
    </row>
    <row r="27" spans="1:243" s="14" customFormat="1" ht="33" customHeight="1">
      <c r="A27" s="90">
        <v>2.08</v>
      </c>
      <c r="B27" s="75" t="s">
        <v>324</v>
      </c>
      <c r="C27" s="56" t="s">
        <v>166</v>
      </c>
      <c r="D27" s="71"/>
      <c r="E27" s="54"/>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3"/>
      <c r="BB27" s="63"/>
      <c r="BC27" s="18"/>
      <c r="IE27" s="15"/>
      <c r="IF27" s="15"/>
      <c r="IG27" s="15"/>
      <c r="IH27" s="15"/>
      <c r="II27" s="15"/>
    </row>
    <row r="28" spans="1:243" s="24" customFormat="1" ht="102" customHeight="1">
      <c r="A28" s="92">
        <v>2.09</v>
      </c>
      <c r="B28" s="76" t="s">
        <v>325</v>
      </c>
      <c r="C28" s="56" t="s">
        <v>167</v>
      </c>
      <c r="D28" s="77">
        <v>200</v>
      </c>
      <c r="E28" s="77" t="s">
        <v>63</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36</v>
      </c>
      <c r="IG28" s="25" t="s">
        <v>33</v>
      </c>
      <c r="IH28" s="25">
        <v>123.223</v>
      </c>
      <c r="II28" s="25" t="s">
        <v>34</v>
      </c>
    </row>
    <row r="29" spans="1:243" s="24" customFormat="1" ht="60.75" customHeight="1">
      <c r="A29" s="90">
        <v>2.1</v>
      </c>
      <c r="B29" s="76" t="s">
        <v>326</v>
      </c>
      <c r="C29" s="56" t="s">
        <v>168</v>
      </c>
      <c r="D29" s="77">
        <v>4</v>
      </c>
      <c r="E29" s="77" t="s">
        <v>109</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36</v>
      </c>
      <c r="IG29" s="25" t="s">
        <v>33</v>
      </c>
      <c r="IH29" s="25">
        <v>123.223</v>
      </c>
      <c r="II29" s="25" t="s">
        <v>34</v>
      </c>
    </row>
    <row r="30" spans="1:243" s="24" customFormat="1" ht="37.5" customHeight="1">
      <c r="A30" s="92">
        <v>2.11</v>
      </c>
      <c r="B30" s="80" t="s">
        <v>64</v>
      </c>
      <c r="C30" s="56" t="s">
        <v>169</v>
      </c>
      <c r="D30" s="77">
        <v>2</v>
      </c>
      <c r="E30" s="77" t="s">
        <v>34</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33" customHeight="1">
      <c r="A31" s="90">
        <v>2.12</v>
      </c>
      <c r="B31" s="97" t="s">
        <v>72</v>
      </c>
      <c r="C31" s="56" t="s">
        <v>170</v>
      </c>
      <c r="D31" s="71"/>
      <c r="E31" s="54"/>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3"/>
      <c r="BB31" s="63"/>
      <c r="BC31" s="18"/>
      <c r="IE31" s="15"/>
      <c r="IF31" s="15"/>
      <c r="IG31" s="15"/>
      <c r="IH31" s="15"/>
      <c r="II31" s="15"/>
    </row>
    <row r="32" spans="1:243" s="24" customFormat="1" ht="35.25" customHeight="1">
      <c r="A32" s="92">
        <v>2.13</v>
      </c>
      <c r="B32" s="98" t="s">
        <v>78</v>
      </c>
      <c r="C32" s="56" t="s">
        <v>171</v>
      </c>
      <c r="D32" s="84">
        <v>600</v>
      </c>
      <c r="E32" s="85" t="s">
        <v>89</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aca="true" t="shared" si="1" ref="BA32:BA43">total_amount_ba($B$2,$D$2,D32,F32,J32,K32,M32)</f>
        <v>0</v>
      </c>
      <c r="BB32" s="45">
        <f aca="true" t="shared" si="2" ref="BB32:BB43">BA32+SUM(N32:AZ32)</f>
        <v>0</v>
      </c>
      <c r="BC32" s="23" t="str">
        <f aca="true" t="shared" si="3" ref="BC32:BC43">SpellNumber(L32,BB32)</f>
        <v>INR Zero Only</v>
      </c>
      <c r="IE32" s="25">
        <v>1.01</v>
      </c>
      <c r="IF32" s="25" t="s">
        <v>36</v>
      </c>
      <c r="IG32" s="25" t="s">
        <v>33</v>
      </c>
      <c r="IH32" s="25">
        <v>123.223</v>
      </c>
      <c r="II32" s="25" t="s">
        <v>34</v>
      </c>
    </row>
    <row r="33" spans="1:243" s="24" customFormat="1" ht="52.5" customHeight="1">
      <c r="A33" s="90">
        <v>2.14</v>
      </c>
      <c r="B33" s="98" t="s">
        <v>79</v>
      </c>
      <c r="C33" s="56" t="s">
        <v>172</v>
      </c>
      <c r="D33" s="84">
        <v>600</v>
      </c>
      <c r="E33" s="85" t="s">
        <v>89</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1"/>
        <v>0</v>
      </c>
      <c r="BB33" s="45">
        <f t="shared" si="2"/>
        <v>0</v>
      </c>
      <c r="BC33" s="23" t="str">
        <f t="shared" si="3"/>
        <v>INR Zero Only</v>
      </c>
      <c r="IE33" s="25">
        <v>1.01</v>
      </c>
      <c r="IF33" s="25" t="s">
        <v>36</v>
      </c>
      <c r="IG33" s="25" t="s">
        <v>33</v>
      </c>
      <c r="IH33" s="25">
        <v>123.223</v>
      </c>
      <c r="II33" s="25" t="s">
        <v>34</v>
      </c>
    </row>
    <row r="34" spans="1:243" s="24" customFormat="1" ht="37.5" customHeight="1">
      <c r="A34" s="92">
        <v>2.15</v>
      </c>
      <c r="B34" s="98" t="s">
        <v>80</v>
      </c>
      <c r="C34" s="56" t="s">
        <v>173</v>
      </c>
      <c r="D34" s="84">
        <v>300</v>
      </c>
      <c r="E34" s="85" t="s">
        <v>89</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23" t="str">
        <f t="shared" si="3"/>
        <v>INR Zero Only</v>
      </c>
      <c r="IE34" s="25">
        <v>1.01</v>
      </c>
      <c r="IF34" s="25" t="s">
        <v>36</v>
      </c>
      <c r="IG34" s="25" t="s">
        <v>33</v>
      </c>
      <c r="IH34" s="25">
        <v>123.223</v>
      </c>
      <c r="II34" s="25" t="s">
        <v>34</v>
      </c>
    </row>
    <row r="35" spans="1:243" s="24" customFormat="1" ht="48" customHeight="1">
      <c r="A35" s="90">
        <v>2.16</v>
      </c>
      <c r="B35" s="98" t="s">
        <v>81</v>
      </c>
      <c r="C35" s="56" t="s">
        <v>174</v>
      </c>
      <c r="D35" s="84">
        <v>150</v>
      </c>
      <c r="E35" s="85" t="s">
        <v>89</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23" t="str">
        <f t="shared" si="3"/>
        <v>INR Zero Only</v>
      </c>
      <c r="IE35" s="25">
        <v>1.01</v>
      </c>
      <c r="IF35" s="25" t="s">
        <v>36</v>
      </c>
      <c r="IG35" s="25" t="s">
        <v>33</v>
      </c>
      <c r="IH35" s="25">
        <v>123.223</v>
      </c>
      <c r="II35" s="25" t="s">
        <v>34</v>
      </c>
    </row>
    <row r="36" spans="1:243" s="24" customFormat="1" ht="45.75" customHeight="1">
      <c r="A36" s="92">
        <v>2.17</v>
      </c>
      <c r="B36" s="98" t="s">
        <v>82</v>
      </c>
      <c r="C36" s="56" t="s">
        <v>175</v>
      </c>
      <c r="D36" s="84">
        <v>6</v>
      </c>
      <c r="E36" s="84" t="s">
        <v>90</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0</v>
      </c>
      <c r="BB36" s="45">
        <f t="shared" si="2"/>
        <v>0</v>
      </c>
      <c r="BC36" s="23" t="str">
        <f t="shared" si="3"/>
        <v>INR Zero Only</v>
      </c>
      <c r="IE36" s="25">
        <v>1.01</v>
      </c>
      <c r="IF36" s="25" t="s">
        <v>36</v>
      </c>
      <c r="IG36" s="25" t="s">
        <v>33</v>
      </c>
      <c r="IH36" s="25">
        <v>123.223</v>
      </c>
      <c r="II36" s="25" t="s">
        <v>34</v>
      </c>
    </row>
    <row r="37" spans="1:243" s="24" customFormat="1" ht="54.75" customHeight="1">
      <c r="A37" s="90">
        <v>2.18</v>
      </c>
      <c r="B37" s="98" t="s">
        <v>83</v>
      </c>
      <c r="C37" s="56" t="s">
        <v>176</v>
      </c>
      <c r="D37" s="84">
        <v>60</v>
      </c>
      <c r="E37" s="84" t="s">
        <v>90</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1"/>
        <v>0</v>
      </c>
      <c r="BB37" s="45">
        <f t="shared" si="2"/>
        <v>0</v>
      </c>
      <c r="BC37" s="23" t="str">
        <f t="shared" si="3"/>
        <v>INR Zero Only</v>
      </c>
      <c r="IE37" s="25">
        <v>1.01</v>
      </c>
      <c r="IF37" s="25" t="s">
        <v>36</v>
      </c>
      <c r="IG37" s="25" t="s">
        <v>33</v>
      </c>
      <c r="IH37" s="25">
        <v>123.223</v>
      </c>
      <c r="II37" s="25" t="s">
        <v>34</v>
      </c>
    </row>
    <row r="38" spans="1:243" s="24" customFormat="1" ht="30" customHeight="1">
      <c r="A38" s="92">
        <v>2.19</v>
      </c>
      <c r="B38" s="98" t="s">
        <v>327</v>
      </c>
      <c r="C38" s="56" t="s">
        <v>177</v>
      </c>
      <c r="D38" s="86">
        <v>1</v>
      </c>
      <c r="E38" s="87" t="s">
        <v>91</v>
      </c>
      <c r="F38" s="47"/>
      <c r="G38" s="26"/>
      <c r="H38" s="20"/>
      <c r="I38" s="19" t="s">
        <v>35</v>
      </c>
      <c r="J38" s="21">
        <f t="shared" si="0"/>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1"/>
        <v>0</v>
      </c>
      <c r="BB38" s="45">
        <f t="shared" si="2"/>
        <v>0</v>
      </c>
      <c r="BC38" s="23" t="str">
        <f t="shared" si="3"/>
        <v>INR Zero Only</v>
      </c>
      <c r="IE38" s="25">
        <v>1.01</v>
      </c>
      <c r="IF38" s="25" t="s">
        <v>36</v>
      </c>
      <c r="IG38" s="25" t="s">
        <v>33</v>
      </c>
      <c r="IH38" s="25">
        <v>123.223</v>
      </c>
      <c r="II38" s="25" t="s">
        <v>34</v>
      </c>
    </row>
    <row r="39" spans="1:243" s="24" customFormat="1" ht="26.25" customHeight="1">
      <c r="A39" s="90">
        <v>2.2</v>
      </c>
      <c r="B39" s="98" t="s">
        <v>84</v>
      </c>
      <c r="C39" s="56" t="s">
        <v>178</v>
      </c>
      <c r="D39" s="86">
        <v>1</v>
      </c>
      <c r="E39" s="87" t="s">
        <v>91</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1"/>
        <v>0</v>
      </c>
      <c r="BB39" s="45">
        <f t="shared" si="2"/>
        <v>0</v>
      </c>
      <c r="BC39" s="23" t="str">
        <f t="shared" si="3"/>
        <v>INR Zero Only</v>
      </c>
      <c r="IE39" s="25">
        <v>1.01</v>
      </c>
      <c r="IF39" s="25" t="s">
        <v>36</v>
      </c>
      <c r="IG39" s="25" t="s">
        <v>33</v>
      </c>
      <c r="IH39" s="25">
        <v>123.223</v>
      </c>
      <c r="II39" s="25" t="s">
        <v>34</v>
      </c>
    </row>
    <row r="40" spans="1:243" s="24" customFormat="1" ht="29.25" customHeight="1">
      <c r="A40" s="92">
        <v>2.21</v>
      </c>
      <c r="B40" s="98" t="s">
        <v>85</v>
      </c>
      <c r="C40" s="56" t="s">
        <v>179</v>
      </c>
      <c r="D40" s="86">
        <v>1</v>
      </c>
      <c r="E40" s="87" t="s">
        <v>91</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1"/>
        <v>0</v>
      </c>
      <c r="BB40" s="45">
        <f t="shared" si="2"/>
        <v>0</v>
      </c>
      <c r="BC40" s="23" t="str">
        <f t="shared" si="3"/>
        <v>INR Zero Only</v>
      </c>
      <c r="IE40" s="25">
        <v>1.01</v>
      </c>
      <c r="IF40" s="25" t="s">
        <v>36</v>
      </c>
      <c r="IG40" s="25" t="s">
        <v>33</v>
      </c>
      <c r="IH40" s="25">
        <v>123.223</v>
      </c>
      <c r="II40" s="25" t="s">
        <v>34</v>
      </c>
    </row>
    <row r="41" spans="1:243" s="24" customFormat="1" ht="30" customHeight="1">
      <c r="A41" s="90">
        <v>2.22</v>
      </c>
      <c r="B41" s="98" t="s">
        <v>86</v>
      </c>
      <c r="C41" s="56" t="s">
        <v>180</v>
      </c>
      <c r="D41" s="86">
        <v>1</v>
      </c>
      <c r="E41" s="87" t="s">
        <v>91</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1"/>
        <v>0</v>
      </c>
      <c r="BB41" s="45">
        <f t="shared" si="2"/>
        <v>0</v>
      </c>
      <c r="BC41" s="23" t="str">
        <f t="shared" si="3"/>
        <v>INR Zero Only</v>
      </c>
      <c r="IE41" s="25">
        <v>1.01</v>
      </c>
      <c r="IF41" s="25" t="s">
        <v>36</v>
      </c>
      <c r="IG41" s="25" t="s">
        <v>33</v>
      </c>
      <c r="IH41" s="25">
        <v>123.223</v>
      </c>
      <c r="II41" s="25" t="s">
        <v>34</v>
      </c>
    </row>
    <row r="42" spans="1:243" s="24" customFormat="1" ht="36" customHeight="1">
      <c r="A42" s="92">
        <v>2.23</v>
      </c>
      <c r="B42" s="98" t="s">
        <v>87</v>
      </c>
      <c r="C42" s="56" t="s">
        <v>181</v>
      </c>
      <c r="D42" s="86">
        <v>1</v>
      </c>
      <c r="E42" s="87" t="s">
        <v>91</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1"/>
        <v>0</v>
      </c>
      <c r="BB42" s="45">
        <f t="shared" si="2"/>
        <v>0</v>
      </c>
      <c r="BC42" s="23" t="str">
        <f t="shared" si="3"/>
        <v>INR Zero Only</v>
      </c>
      <c r="IE42" s="25">
        <v>1.01</v>
      </c>
      <c r="IF42" s="25" t="s">
        <v>36</v>
      </c>
      <c r="IG42" s="25" t="s">
        <v>33</v>
      </c>
      <c r="IH42" s="25">
        <v>123.223</v>
      </c>
      <c r="II42" s="25" t="s">
        <v>34</v>
      </c>
    </row>
    <row r="43" spans="1:243" s="24" customFormat="1" ht="32.25" customHeight="1">
      <c r="A43" s="90">
        <v>2.24</v>
      </c>
      <c r="B43" s="98" t="s">
        <v>88</v>
      </c>
      <c r="C43" s="56" t="s">
        <v>182</v>
      </c>
      <c r="D43" s="86">
        <v>1</v>
      </c>
      <c r="E43" s="87" t="s">
        <v>92</v>
      </c>
      <c r="F43" s="47"/>
      <c r="G43" s="26"/>
      <c r="H43" s="20"/>
      <c r="I43" s="19" t="s">
        <v>35</v>
      </c>
      <c r="J43" s="21">
        <f t="shared" si="0"/>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1"/>
        <v>0</v>
      </c>
      <c r="BB43" s="45">
        <f t="shared" si="2"/>
        <v>0</v>
      </c>
      <c r="BC43" s="23" t="str">
        <f t="shared" si="3"/>
        <v>INR Zero Only</v>
      </c>
      <c r="IE43" s="25">
        <v>1.01</v>
      </c>
      <c r="IF43" s="25" t="s">
        <v>36</v>
      </c>
      <c r="IG43" s="25" t="s">
        <v>33</v>
      </c>
      <c r="IH43" s="25">
        <v>123.223</v>
      </c>
      <c r="II43" s="25" t="s">
        <v>34</v>
      </c>
    </row>
    <row r="44" spans="1:243" s="14" customFormat="1" ht="33" customHeight="1">
      <c r="A44" s="92">
        <v>2.25000000000001</v>
      </c>
      <c r="B44" s="78" t="s">
        <v>93</v>
      </c>
      <c r="C44" s="56" t="s">
        <v>183</v>
      </c>
      <c r="D44" s="71"/>
      <c r="E44" s="54"/>
      <c r="F44" s="18"/>
      <c r="G44" s="18"/>
      <c r="H44" s="18"/>
      <c r="I44" s="18"/>
      <c r="J44" s="18"/>
      <c r="K44" s="18"/>
      <c r="L44" s="18"/>
      <c r="M44" s="18"/>
      <c r="N44" s="18"/>
      <c r="O44" s="18"/>
      <c r="P44" s="18"/>
      <c r="Q44" s="18"/>
      <c r="R44" s="18"/>
      <c r="S44" s="13"/>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63"/>
      <c r="BB44" s="63"/>
      <c r="BC44" s="18"/>
      <c r="IE44" s="15"/>
      <c r="IF44" s="15"/>
      <c r="IG44" s="15"/>
      <c r="IH44" s="15"/>
      <c r="II44" s="15"/>
    </row>
    <row r="45" spans="1:243" s="14" customFormat="1" ht="33" customHeight="1">
      <c r="A45" s="90">
        <v>2.26000000000001</v>
      </c>
      <c r="B45" s="78" t="s">
        <v>94</v>
      </c>
      <c r="C45" s="56" t="s">
        <v>184</v>
      </c>
      <c r="D45" s="71"/>
      <c r="E45" s="54"/>
      <c r="F45" s="18"/>
      <c r="G45" s="18"/>
      <c r="H45" s="18"/>
      <c r="I45" s="18"/>
      <c r="J45" s="18"/>
      <c r="K45" s="18"/>
      <c r="L45" s="18"/>
      <c r="M45" s="18"/>
      <c r="N45" s="18"/>
      <c r="O45" s="18"/>
      <c r="P45" s="18"/>
      <c r="Q45" s="18"/>
      <c r="R45" s="18"/>
      <c r="S45" s="13"/>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3"/>
      <c r="BB45" s="63"/>
      <c r="BC45" s="18"/>
      <c r="IE45" s="15"/>
      <c r="IF45" s="15"/>
      <c r="IG45" s="15"/>
      <c r="IH45" s="15"/>
      <c r="II45" s="15"/>
    </row>
    <row r="46" spans="1:243" s="24" customFormat="1" ht="48.75" customHeight="1">
      <c r="A46" s="92">
        <v>2.27000000000001</v>
      </c>
      <c r="B46" s="80" t="s">
        <v>95</v>
      </c>
      <c r="C46" s="56" t="s">
        <v>185</v>
      </c>
      <c r="D46" s="77">
        <v>2</v>
      </c>
      <c r="E46" s="77" t="s">
        <v>108</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14" customFormat="1" ht="33" customHeight="1">
      <c r="A47" s="90">
        <v>2.28000000000001</v>
      </c>
      <c r="B47" s="78" t="s">
        <v>96</v>
      </c>
      <c r="C47" s="56" t="s">
        <v>186</v>
      </c>
      <c r="D47" s="71"/>
      <c r="E47" s="54"/>
      <c r="F47" s="18"/>
      <c r="G47" s="18"/>
      <c r="H47" s="18"/>
      <c r="I47" s="18"/>
      <c r="J47" s="18"/>
      <c r="K47" s="18"/>
      <c r="L47" s="18"/>
      <c r="M47" s="18"/>
      <c r="N47" s="18"/>
      <c r="O47" s="18"/>
      <c r="P47" s="18"/>
      <c r="Q47" s="18"/>
      <c r="R47" s="18"/>
      <c r="S47" s="13"/>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63"/>
      <c r="BB47" s="63"/>
      <c r="BC47" s="18"/>
      <c r="IE47" s="15"/>
      <c r="IF47" s="15"/>
      <c r="IG47" s="15"/>
      <c r="IH47" s="15"/>
      <c r="II47" s="15"/>
    </row>
    <row r="48" spans="1:243" s="24" customFormat="1" ht="89.25" customHeight="1">
      <c r="A48" s="92">
        <v>2.29000000000001</v>
      </c>
      <c r="B48" s="80" t="s">
        <v>97</v>
      </c>
      <c r="C48" s="56" t="s">
        <v>187</v>
      </c>
      <c r="D48" s="77">
        <v>1</v>
      </c>
      <c r="E48" s="77" t="s">
        <v>109</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24" customFormat="1" ht="35.25" customHeight="1">
      <c r="A49" s="90">
        <v>2.30000000000001</v>
      </c>
      <c r="B49" s="80" t="s">
        <v>98</v>
      </c>
      <c r="C49" s="56" t="s">
        <v>188</v>
      </c>
      <c r="D49" s="77">
        <v>2</v>
      </c>
      <c r="E49" s="77" t="s">
        <v>109</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total_amount_ba($B$2,$D$2,D49,F49,J49,K49,M49)</f>
        <v>0</v>
      </c>
      <c r="BB49" s="45">
        <f>BA49+SUM(N49:AZ49)</f>
        <v>0</v>
      </c>
      <c r="BC49" s="23" t="str">
        <f>SpellNumber(L49,BB49)</f>
        <v>INR Zero Only</v>
      </c>
      <c r="IE49" s="25">
        <v>1.01</v>
      </c>
      <c r="IF49" s="25" t="s">
        <v>36</v>
      </c>
      <c r="IG49" s="25" t="s">
        <v>33</v>
      </c>
      <c r="IH49" s="25">
        <v>123.223</v>
      </c>
      <c r="II49" s="25" t="s">
        <v>34</v>
      </c>
    </row>
    <row r="50" spans="1:243" s="14" customFormat="1" ht="33" customHeight="1">
      <c r="A50" s="92">
        <v>2.31000000000001</v>
      </c>
      <c r="B50" s="78" t="s">
        <v>99</v>
      </c>
      <c r="C50" s="56" t="s">
        <v>189</v>
      </c>
      <c r="D50" s="71"/>
      <c r="E50" s="54"/>
      <c r="F50" s="18"/>
      <c r="G50" s="18"/>
      <c r="H50" s="18"/>
      <c r="I50" s="18"/>
      <c r="J50" s="18"/>
      <c r="K50" s="18"/>
      <c r="L50" s="18"/>
      <c r="M50" s="18"/>
      <c r="N50" s="18"/>
      <c r="O50" s="18"/>
      <c r="P50" s="18"/>
      <c r="Q50" s="18"/>
      <c r="R50" s="18"/>
      <c r="S50" s="13"/>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63"/>
      <c r="BB50" s="63"/>
      <c r="BC50" s="18"/>
      <c r="IE50" s="15"/>
      <c r="IF50" s="15"/>
      <c r="IG50" s="15"/>
      <c r="IH50" s="15"/>
      <c r="II50" s="15"/>
    </row>
    <row r="51" spans="1:243" s="24" customFormat="1" ht="27" customHeight="1">
      <c r="A51" s="90">
        <v>2.32000000000001</v>
      </c>
      <c r="B51" s="79" t="s">
        <v>100</v>
      </c>
      <c r="C51" s="56" t="s">
        <v>190</v>
      </c>
      <c r="D51" s="77">
        <v>4</v>
      </c>
      <c r="E51" s="77" t="s">
        <v>34</v>
      </c>
      <c r="F51" s="47"/>
      <c r="G51" s="26"/>
      <c r="H51" s="20"/>
      <c r="I51" s="19" t="s">
        <v>35</v>
      </c>
      <c r="J51" s="21">
        <f t="shared" si="0"/>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aca="true" t="shared" si="4" ref="BA51:BA58">total_amount_ba($B$2,$D$2,D51,F51,J51,K51,M51)</f>
        <v>0</v>
      </c>
      <c r="BB51" s="45">
        <f aca="true" t="shared" si="5" ref="BB51:BB58">BA51+SUM(N51:AZ51)</f>
        <v>0</v>
      </c>
      <c r="BC51" s="23" t="str">
        <f aca="true" t="shared" si="6" ref="BC51:BC58">SpellNumber(L51,BB51)</f>
        <v>INR Zero Only</v>
      </c>
      <c r="IE51" s="25">
        <v>1.01</v>
      </c>
      <c r="IF51" s="25" t="s">
        <v>36</v>
      </c>
      <c r="IG51" s="25" t="s">
        <v>33</v>
      </c>
      <c r="IH51" s="25">
        <v>123.223</v>
      </c>
      <c r="II51" s="25" t="s">
        <v>34</v>
      </c>
    </row>
    <row r="52" spans="1:243" s="24" customFormat="1" ht="25.5" customHeight="1">
      <c r="A52" s="92">
        <v>2.33000000000001</v>
      </c>
      <c r="B52" s="79" t="s">
        <v>101</v>
      </c>
      <c r="C52" s="56" t="s">
        <v>191</v>
      </c>
      <c r="D52" s="77">
        <v>4</v>
      </c>
      <c r="E52" s="77" t="s">
        <v>34</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4"/>
        <v>0</v>
      </c>
      <c r="BB52" s="45">
        <f t="shared" si="5"/>
        <v>0</v>
      </c>
      <c r="BC52" s="23" t="str">
        <f t="shared" si="6"/>
        <v>INR Zero Only</v>
      </c>
      <c r="IE52" s="25">
        <v>1.01</v>
      </c>
      <c r="IF52" s="25" t="s">
        <v>36</v>
      </c>
      <c r="IG52" s="25" t="s">
        <v>33</v>
      </c>
      <c r="IH52" s="25">
        <v>123.223</v>
      </c>
      <c r="II52" s="25" t="s">
        <v>34</v>
      </c>
    </row>
    <row r="53" spans="1:243" s="24" customFormat="1" ht="21" customHeight="1">
      <c r="A53" s="90">
        <v>2.34000000000001</v>
      </c>
      <c r="B53" s="79" t="s">
        <v>102</v>
      </c>
      <c r="C53" s="56" t="s">
        <v>192</v>
      </c>
      <c r="D53" s="77">
        <v>6</v>
      </c>
      <c r="E53" s="77" t="s">
        <v>34</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4"/>
        <v>0</v>
      </c>
      <c r="BB53" s="45">
        <f t="shared" si="5"/>
        <v>0</v>
      </c>
      <c r="BC53" s="23" t="str">
        <f t="shared" si="6"/>
        <v>INR Zero Only</v>
      </c>
      <c r="IE53" s="25">
        <v>1.01</v>
      </c>
      <c r="IF53" s="25" t="s">
        <v>36</v>
      </c>
      <c r="IG53" s="25" t="s">
        <v>33</v>
      </c>
      <c r="IH53" s="25">
        <v>123.223</v>
      </c>
      <c r="II53" s="25" t="s">
        <v>34</v>
      </c>
    </row>
    <row r="54" spans="1:243" s="24" customFormat="1" ht="33" customHeight="1">
      <c r="A54" s="92">
        <v>2.35000000000001</v>
      </c>
      <c r="B54" s="79" t="s">
        <v>103</v>
      </c>
      <c r="C54" s="56" t="s">
        <v>193</v>
      </c>
      <c r="D54" s="77">
        <v>4</v>
      </c>
      <c r="E54" s="77" t="s">
        <v>34</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4"/>
        <v>0</v>
      </c>
      <c r="BB54" s="45">
        <f t="shared" si="5"/>
        <v>0</v>
      </c>
      <c r="BC54" s="23" t="str">
        <f t="shared" si="6"/>
        <v>INR Zero Only</v>
      </c>
      <c r="IE54" s="25">
        <v>1.01</v>
      </c>
      <c r="IF54" s="25" t="s">
        <v>36</v>
      </c>
      <c r="IG54" s="25" t="s">
        <v>33</v>
      </c>
      <c r="IH54" s="25">
        <v>123.223</v>
      </c>
      <c r="II54" s="25" t="s">
        <v>34</v>
      </c>
    </row>
    <row r="55" spans="1:243" s="24" customFormat="1" ht="30.75" customHeight="1">
      <c r="A55" s="90">
        <v>2.36000000000001</v>
      </c>
      <c r="B55" s="79" t="s">
        <v>104</v>
      </c>
      <c r="C55" s="56" t="s">
        <v>194</v>
      </c>
      <c r="D55" s="77">
        <v>5</v>
      </c>
      <c r="E55" s="77" t="s">
        <v>34</v>
      </c>
      <c r="F55" s="47"/>
      <c r="G55" s="26"/>
      <c r="H55" s="20"/>
      <c r="I55" s="19" t="s">
        <v>35</v>
      </c>
      <c r="J55" s="21">
        <f t="shared" si="0"/>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4"/>
        <v>0</v>
      </c>
      <c r="BB55" s="45">
        <f t="shared" si="5"/>
        <v>0</v>
      </c>
      <c r="BC55" s="23" t="str">
        <f t="shared" si="6"/>
        <v>INR Zero Only</v>
      </c>
      <c r="IE55" s="25">
        <v>1.01</v>
      </c>
      <c r="IF55" s="25" t="s">
        <v>36</v>
      </c>
      <c r="IG55" s="25" t="s">
        <v>33</v>
      </c>
      <c r="IH55" s="25">
        <v>123.223</v>
      </c>
      <c r="II55" s="25" t="s">
        <v>34</v>
      </c>
    </row>
    <row r="56" spans="1:243" s="24" customFormat="1" ht="33" customHeight="1">
      <c r="A56" s="92">
        <v>2.37000000000001</v>
      </c>
      <c r="B56" s="79" t="s">
        <v>105</v>
      </c>
      <c r="C56" s="56" t="s">
        <v>195</v>
      </c>
      <c r="D56" s="77">
        <v>4</v>
      </c>
      <c r="E56" s="77" t="s">
        <v>34</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4"/>
        <v>0</v>
      </c>
      <c r="BB56" s="45">
        <f t="shared" si="5"/>
        <v>0</v>
      </c>
      <c r="BC56" s="23" t="str">
        <f t="shared" si="6"/>
        <v>INR Zero Only</v>
      </c>
      <c r="IE56" s="25">
        <v>1.01</v>
      </c>
      <c r="IF56" s="25" t="s">
        <v>36</v>
      </c>
      <c r="IG56" s="25" t="s">
        <v>33</v>
      </c>
      <c r="IH56" s="25">
        <v>123.223</v>
      </c>
      <c r="II56" s="25" t="s">
        <v>34</v>
      </c>
    </row>
    <row r="57" spans="1:243" s="24" customFormat="1" ht="32.25" customHeight="1">
      <c r="A57" s="90">
        <v>2.38000000000001</v>
      </c>
      <c r="B57" s="79" t="s">
        <v>106</v>
      </c>
      <c r="C57" s="56" t="s">
        <v>196</v>
      </c>
      <c r="D57" s="77">
        <v>6</v>
      </c>
      <c r="E57" s="77" t="s">
        <v>34</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4"/>
        <v>0</v>
      </c>
      <c r="BB57" s="45">
        <f t="shared" si="5"/>
        <v>0</v>
      </c>
      <c r="BC57" s="23" t="str">
        <f t="shared" si="6"/>
        <v>INR Zero Only</v>
      </c>
      <c r="IE57" s="25">
        <v>1.01</v>
      </c>
      <c r="IF57" s="25" t="s">
        <v>36</v>
      </c>
      <c r="IG57" s="25" t="s">
        <v>33</v>
      </c>
      <c r="IH57" s="25">
        <v>123.223</v>
      </c>
      <c r="II57" s="25" t="s">
        <v>34</v>
      </c>
    </row>
    <row r="58" spans="1:243" s="24" customFormat="1" ht="36.75" customHeight="1">
      <c r="A58" s="92">
        <v>2.39000000000001</v>
      </c>
      <c r="B58" s="79" t="s">
        <v>107</v>
      </c>
      <c r="C58" s="56" t="s">
        <v>197</v>
      </c>
      <c r="D58" s="77">
        <v>1</v>
      </c>
      <c r="E58" s="77" t="s">
        <v>109</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4"/>
        <v>0</v>
      </c>
      <c r="BB58" s="45">
        <f t="shared" si="5"/>
        <v>0</v>
      </c>
      <c r="BC58" s="23" t="str">
        <f t="shared" si="6"/>
        <v>INR Zero Only</v>
      </c>
      <c r="IE58" s="25">
        <v>1.01</v>
      </c>
      <c r="IF58" s="25" t="s">
        <v>36</v>
      </c>
      <c r="IG58" s="25" t="s">
        <v>33</v>
      </c>
      <c r="IH58" s="25">
        <v>123.223</v>
      </c>
      <c r="II58" s="25" t="s">
        <v>34</v>
      </c>
    </row>
    <row r="59" spans="1:243" s="14" customFormat="1" ht="113.25" customHeight="1">
      <c r="A59" s="90">
        <v>2.40000000000001</v>
      </c>
      <c r="B59" s="99" t="s">
        <v>367</v>
      </c>
      <c r="C59" s="56" t="s">
        <v>198</v>
      </c>
      <c r="D59" s="71"/>
      <c r="E59" s="54"/>
      <c r="F59" s="18"/>
      <c r="G59" s="18"/>
      <c r="H59" s="18"/>
      <c r="I59" s="18"/>
      <c r="J59" s="18"/>
      <c r="K59" s="18"/>
      <c r="L59" s="18"/>
      <c r="M59" s="18"/>
      <c r="N59" s="18"/>
      <c r="O59" s="18"/>
      <c r="P59" s="18"/>
      <c r="Q59" s="18"/>
      <c r="R59" s="18"/>
      <c r="S59" s="13"/>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63"/>
      <c r="BB59" s="63"/>
      <c r="BC59" s="18"/>
      <c r="IE59" s="15"/>
      <c r="IF59" s="15"/>
      <c r="IG59" s="15"/>
      <c r="IH59" s="15"/>
      <c r="II59" s="15"/>
    </row>
    <row r="60" spans="1:243" s="14" customFormat="1" ht="33" customHeight="1">
      <c r="A60" s="92">
        <v>2.41000000000001</v>
      </c>
      <c r="B60" s="78" t="s">
        <v>110</v>
      </c>
      <c r="C60" s="56" t="s">
        <v>199</v>
      </c>
      <c r="D60" s="71"/>
      <c r="E60" s="54"/>
      <c r="F60" s="18"/>
      <c r="G60" s="18"/>
      <c r="H60" s="18"/>
      <c r="I60" s="18"/>
      <c r="J60" s="18"/>
      <c r="K60" s="18"/>
      <c r="L60" s="18"/>
      <c r="M60" s="18"/>
      <c r="N60" s="18"/>
      <c r="O60" s="18"/>
      <c r="P60" s="18"/>
      <c r="Q60" s="18"/>
      <c r="R60" s="18"/>
      <c r="S60" s="13"/>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63"/>
      <c r="BB60" s="63"/>
      <c r="BC60" s="18"/>
      <c r="IE60" s="15"/>
      <c r="IF60" s="15"/>
      <c r="IG60" s="15"/>
      <c r="IH60" s="15"/>
      <c r="II60" s="15"/>
    </row>
    <row r="61" spans="1:243" s="24" customFormat="1" ht="36.75" customHeight="1">
      <c r="A61" s="90">
        <v>2.42000000000001</v>
      </c>
      <c r="B61" s="80" t="s">
        <v>111</v>
      </c>
      <c r="C61" s="56" t="s">
        <v>200</v>
      </c>
      <c r="D61" s="77">
        <v>1</v>
      </c>
      <c r="E61" s="77" t="s">
        <v>108</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total_amount_ba($B$2,$D$2,D61,F61,J61,K61,M61)</f>
        <v>0</v>
      </c>
      <c r="BB61" s="45">
        <f>BA61+SUM(N61:AZ61)</f>
        <v>0</v>
      </c>
      <c r="BC61" s="23" t="str">
        <f>SpellNumber(L61,BB61)</f>
        <v>INR Zero Only</v>
      </c>
      <c r="IE61" s="25">
        <v>1.01</v>
      </c>
      <c r="IF61" s="25" t="s">
        <v>36</v>
      </c>
      <c r="IG61" s="25" t="s">
        <v>33</v>
      </c>
      <c r="IH61" s="25">
        <v>123.223</v>
      </c>
      <c r="II61" s="25" t="s">
        <v>34</v>
      </c>
    </row>
    <row r="62" spans="1:243" s="14" customFormat="1" ht="33" customHeight="1">
      <c r="A62" s="92">
        <v>2.43000000000001</v>
      </c>
      <c r="B62" s="78" t="s">
        <v>112</v>
      </c>
      <c r="C62" s="56" t="s">
        <v>201</v>
      </c>
      <c r="D62" s="71"/>
      <c r="E62" s="54"/>
      <c r="F62" s="18"/>
      <c r="G62" s="18"/>
      <c r="H62" s="18"/>
      <c r="I62" s="18"/>
      <c r="J62" s="18"/>
      <c r="K62" s="18"/>
      <c r="L62" s="18"/>
      <c r="M62" s="18"/>
      <c r="N62" s="18"/>
      <c r="O62" s="18"/>
      <c r="P62" s="18"/>
      <c r="Q62" s="18"/>
      <c r="R62" s="18"/>
      <c r="S62" s="13"/>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63"/>
      <c r="BB62" s="63"/>
      <c r="BC62" s="18"/>
      <c r="IE62" s="15"/>
      <c r="IF62" s="15"/>
      <c r="IG62" s="15"/>
      <c r="IH62" s="15"/>
      <c r="II62" s="15"/>
    </row>
    <row r="63" spans="1:243" s="24" customFormat="1" ht="108" customHeight="1">
      <c r="A63" s="90">
        <v>2.44000000000001</v>
      </c>
      <c r="B63" s="80" t="s">
        <v>414</v>
      </c>
      <c r="C63" s="56" t="s">
        <v>202</v>
      </c>
      <c r="D63" s="77">
        <v>1</v>
      </c>
      <c r="E63" s="77" t="s">
        <v>71</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total_amount_ba($B$2,$D$2,D63,F63,J63,K63,M63)</f>
        <v>0</v>
      </c>
      <c r="BB63" s="45">
        <f>BA63+SUM(N63:AZ63)</f>
        <v>0</v>
      </c>
      <c r="BC63" s="23" t="str">
        <f>SpellNumber(L63,BB63)</f>
        <v>INR Zero Only</v>
      </c>
      <c r="IE63" s="25">
        <v>1.01</v>
      </c>
      <c r="IF63" s="25" t="s">
        <v>36</v>
      </c>
      <c r="IG63" s="25" t="s">
        <v>33</v>
      </c>
      <c r="IH63" s="25">
        <v>123.223</v>
      </c>
      <c r="II63" s="25" t="s">
        <v>34</v>
      </c>
    </row>
    <row r="64" spans="1:243" s="24" customFormat="1" ht="33.75" customHeight="1">
      <c r="A64" s="92">
        <v>2.45000000000001</v>
      </c>
      <c r="B64" s="80" t="s">
        <v>111</v>
      </c>
      <c r="C64" s="56" t="s">
        <v>203</v>
      </c>
      <c r="D64" s="77">
        <v>1</v>
      </c>
      <c r="E64" s="77" t="s">
        <v>108</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total_amount_ba($B$2,$D$2,D64,F64,J64,K64,M64)</f>
        <v>0</v>
      </c>
      <c r="BB64" s="45">
        <f>BA64+SUM(N64:AZ64)</f>
        <v>0</v>
      </c>
      <c r="BC64" s="23" t="str">
        <f>SpellNumber(L64,BB64)</f>
        <v>INR Zero Only</v>
      </c>
      <c r="IE64" s="25">
        <v>1.01</v>
      </c>
      <c r="IF64" s="25" t="s">
        <v>36</v>
      </c>
      <c r="IG64" s="25" t="s">
        <v>33</v>
      </c>
      <c r="IH64" s="25">
        <v>123.223</v>
      </c>
      <c r="II64" s="25" t="s">
        <v>34</v>
      </c>
    </row>
    <row r="65" spans="1:243" s="14" customFormat="1" ht="33" customHeight="1">
      <c r="A65" s="90">
        <v>2.46000000000001</v>
      </c>
      <c r="B65" s="81" t="s">
        <v>113</v>
      </c>
      <c r="C65" s="56" t="s">
        <v>204</v>
      </c>
      <c r="D65" s="71"/>
      <c r="E65" s="54"/>
      <c r="F65" s="18"/>
      <c r="G65" s="18"/>
      <c r="H65" s="18"/>
      <c r="I65" s="18"/>
      <c r="J65" s="18"/>
      <c r="K65" s="18"/>
      <c r="L65" s="18"/>
      <c r="M65" s="18"/>
      <c r="N65" s="18"/>
      <c r="O65" s="18"/>
      <c r="P65" s="18"/>
      <c r="Q65" s="18"/>
      <c r="R65" s="18"/>
      <c r="S65" s="13"/>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63"/>
      <c r="BB65" s="63"/>
      <c r="BC65" s="18"/>
      <c r="IE65" s="15"/>
      <c r="IF65" s="15"/>
      <c r="IG65" s="15"/>
      <c r="IH65" s="15"/>
      <c r="II65" s="15"/>
    </row>
    <row r="66" spans="1:243" s="24" customFormat="1" ht="33.75" customHeight="1">
      <c r="A66" s="92">
        <v>2.47000000000001</v>
      </c>
      <c r="B66" s="88" t="s">
        <v>114</v>
      </c>
      <c r="C66" s="56" t="s">
        <v>205</v>
      </c>
      <c r="D66" s="77">
        <v>80</v>
      </c>
      <c r="E66" s="77" t="s">
        <v>63</v>
      </c>
      <c r="F66" s="47"/>
      <c r="G66" s="26"/>
      <c r="H66" s="20"/>
      <c r="I66" s="19" t="s">
        <v>35</v>
      </c>
      <c r="J66" s="21">
        <f>IF(I66="Less(-)",-1,1)</f>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total_amount_ba($B$2,$D$2,D66,F66,J66,K66,M66)</f>
        <v>0</v>
      </c>
      <c r="BB66" s="45">
        <f>BA66+SUM(N66:AZ66)</f>
        <v>0</v>
      </c>
      <c r="BC66" s="23" t="str">
        <f>SpellNumber(L66,BB66)</f>
        <v>INR Zero Only</v>
      </c>
      <c r="IE66" s="25">
        <v>1.01</v>
      </c>
      <c r="IF66" s="25" t="s">
        <v>36</v>
      </c>
      <c r="IG66" s="25" t="s">
        <v>33</v>
      </c>
      <c r="IH66" s="25">
        <v>123.223</v>
      </c>
      <c r="II66" s="25" t="s">
        <v>34</v>
      </c>
    </row>
    <row r="67" spans="1:243" s="14" customFormat="1" ht="33" customHeight="1">
      <c r="A67" s="90">
        <v>2.48000000000001</v>
      </c>
      <c r="B67" s="78" t="s">
        <v>115</v>
      </c>
      <c r="C67" s="56" t="s">
        <v>206</v>
      </c>
      <c r="D67" s="71"/>
      <c r="E67" s="54"/>
      <c r="F67" s="18"/>
      <c r="G67" s="18"/>
      <c r="H67" s="18"/>
      <c r="I67" s="18"/>
      <c r="J67" s="18"/>
      <c r="K67" s="18"/>
      <c r="L67" s="18"/>
      <c r="M67" s="18"/>
      <c r="N67" s="18"/>
      <c r="O67" s="18"/>
      <c r="P67" s="18"/>
      <c r="Q67" s="18"/>
      <c r="R67" s="18"/>
      <c r="S67" s="13"/>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63"/>
      <c r="BB67" s="63"/>
      <c r="BC67" s="18"/>
      <c r="IE67" s="15"/>
      <c r="IF67" s="15"/>
      <c r="IG67" s="15"/>
      <c r="IH67" s="15"/>
      <c r="II67" s="15"/>
    </row>
    <row r="68" spans="1:243" s="24" customFormat="1" ht="29.25" customHeight="1">
      <c r="A68" s="92">
        <v>2.49000000000001</v>
      </c>
      <c r="B68" s="80" t="s">
        <v>116</v>
      </c>
      <c r="C68" s="56" t="s">
        <v>207</v>
      </c>
      <c r="D68" s="77">
        <v>1</v>
      </c>
      <c r="E68" s="77" t="s">
        <v>108</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36</v>
      </c>
      <c r="IG68" s="25" t="s">
        <v>33</v>
      </c>
      <c r="IH68" s="25">
        <v>123.223</v>
      </c>
      <c r="II68" s="25" t="s">
        <v>34</v>
      </c>
    </row>
    <row r="69" spans="1:243" s="14" customFormat="1" ht="55.5" customHeight="1">
      <c r="A69" s="90">
        <v>2.50000000000001</v>
      </c>
      <c r="B69" s="75" t="s">
        <v>423</v>
      </c>
      <c r="C69" s="56" t="s">
        <v>208</v>
      </c>
      <c r="D69" s="71"/>
      <c r="E69" s="54"/>
      <c r="F69" s="18"/>
      <c r="G69" s="18"/>
      <c r="H69" s="18"/>
      <c r="I69" s="18"/>
      <c r="J69" s="18"/>
      <c r="K69" s="18"/>
      <c r="L69" s="18"/>
      <c r="M69" s="18"/>
      <c r="N69" s="18"/>
      <c r="O69" s="18"/>
      <c r="P69" s="18"/>
      <c r="Q69" s="18"/>
      <c r="R69" s="18"/>
      <c r="S69" s="13"/>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63"/>
      <c r="BB69" s="63"/>
      <c r="BC69" s="18"/>
      <c r="IE69" s="15"/>
      <c r="IF69" s="15"/>
      <c r="IG69" s="15"/>
      <c r="IH69" s="15"/>
      <c r="II69" s="15"/>
    </row>
    <row r="70" spans="1:243" s="14" customFormat="1" ht="33" customHeight="1">
      <c r="A70" s="92">
        <v>2.51000000000001</v>
      </c>
      <c r="B70" s="75" t="s">
        <v>328</v>
      </c>
      <c r="C70" s="56" t="s">
        <v>209</v>
      </c>
      <c r="D70" s="71"/>
      <c r="E70" s="54"/>
      <c r="F70" s="18"/>
      <c r="G70" s="18"/>
      <c r="H70" s="18"/>
      <c r="I70" s="18"/>
      <c r="J70" s="18"/>
      <c r="K70" s="18"/>
      <c r="L70" s="18"/>
      <c r="M70" s="18"/>
      <c r="N70" s="18"/>
      <c r="O70" s="18"/>
      <c r="P70" s="18"/>
      <c r="Q70" s="18"/>
      <c r="R70" s="18"/>
      <c r="S70" s="13"/>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63"/>
      <c r="BB70" s="63"/>
      <c r="BC70" s="18"/>
      <c r="IE70" s="15"/>
      <c r="IF70" s="15"/>
      <c r="IG70" s="15"/>
      <c r="IH70" s="15"/>
      <c r="II70" s="15"/>
    </row>
    <row r="71" spans="1:243" s="24" customFormat="1" ht="29.25" customHeight="1">
      <c r="A71" s="90">
        <v>2.52000000000001</v>
      </c>
      <c r="B71" s="80" t="s">
        <v>330</v>
      </c>
      <c r="C71" s="56" t="s">
        <v>210</v>
      </c>
      <c r="D71" s="77">
        <v>6</v>
      </c>
      <c r="E71" s="77" t="s">
        <v>34</v>
      </c>
      <c r="F71" s="47"/>
      <c r="G71" s="26"/>
      <c r="H71" s="20"/>
      <c r="I71" s="19" t="s">
        <v>35</v>
      </c>
      <c r="J71" s="21">
        <f>IF(I71="Less(-)",-1,1)</f>
        <v>1</v>
      </c>
      <c r="K71" s="22" t="s">
        <v>41</v>
      </c>
      <c r="L71" s="22" t="s">
        <v>7</v>
      </c>
      <c r="M71" s="48"/>
      <c r="N71" s="42"/>
      <c r="O71" s="42"/>
      <c r="P71" s="46"/>
      <c r="Q71" s="42"/>
      <c r="R71" s="42"/>
      <c r="S71" s="43"/>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total_amount_ba($B$2,$D$2,D71,F71,J71,K71,M71)</f>
        <v>0</v>
      </c>
      <c r="BB71" s="45">
        <f>BA71+SUM(N71:AZ71)</f>
        <v>0</v>
      </c>
      <c r="BC71" s="23" t="str">
        <f>SpellNumber(L71,BB71)</f>
        <v>INR Zero Only</v>
      </c>
      <c r="IE71" s="25">
        <v>1.01</v>
      </c>
      <c r="IF71" s="25" t="s">
        <v>36</v>
      </c>
      <c r="IG71" s="25" t="s">
        <v>33</v>
      </c>
      <c r="IH71" s="25">
        <v>123.223</v>
      </c>
      <c r="II71" s="25" t="s">
        <v>34</v>
      </c>
    </row>
    <row r="72" spans="1:243" s="14" customFormat="1" ht="33" customHeight="1">
      <c r="A72" s="92">
        <v>2.53000000000001</v>
      </c>
      <c r="B72" s="78" t="s">
        <v>329</v>
      </c>
      <c r="C72" s="56" t="s">
        <v>211</v>
      </c>
      <c r="D72" s="71"/>
      <c r="E72" s="54"/>
      <c r="F72" s="18"/>
      <c r="G72" s="18"/>
      <c r="H72" s="18"/>
      <c r="I72" s="18"/>
      <c r="J72" s="18"/>
      <c r="K72" s="18"/>
      <c r="L72" s="18"/>
      <c r="M72" s="18"/>
      <c r="N72" s="18"/>
      <c r="O72" s="18"/>
      <c r="P72" s="18"/>
      <c r="Q72" s="18"/>
      <c r="R72" s="18"/>
      <c r="S72" s="13"/>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63"/>
      <c r="BB72" s="63"/>
      <c r="BC72" s="18"/>
      <c r="IE72" s="15"/>
      <c r="IF72" s="15"/>
      <c r="IG72" s="15"/>
      <c r="IH72" s="15"/>
      <c r="II72" s="15"/>
    </row>
    <row r="73" spans="1:243" s="24" customFormat="1" ht="29.25" customHeight="1">
      <c r="A73" s="90">
        <v>2.54000000000001</v>
      </c>
      <c r="B73" s="80" t="s">
        <v>330</v>
      </c>
      <c r="C73" s="56" t="s">
        <v>212</v>
      </c>
      <c r="D73" s="77">
        <v>6</v>
      </c>
      <c r="E73" s="77" t="s">
        <v>34</v>
      </c>
      <c r="F73" s="47"/>
      <c r="G73" s="26"/>
      <c r="H73" s="20"/>
      <c r="I73" s="19" t="s">
        <v>35</v>
      </c>
      <c r="J73" s="21">
        <f>IF(I73="Less(-)",-1,1)</f>
        <v>1</v>
      </c>
      <c r="K73" s="22" t="s">
        <v>41</v>
      </c>
      <c r="L73" s="22" t="s">
        <v>7</v>
      </c>
      <c r="M73" s="48"/>
      <c r="N73" s="42"/>
      <c r="O73" s="42"/>
      <c r="P73" s="46"/>
      <c r="Q73" s="42"/>
      <c r="R73" s="4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total_amount_ba($B$2,$D$2,D73,F73,J73,K73,M73)</f>
        <v>0</v>
      </c>
      <c r="BB73" s="45">
        <f>BA73+SUM(N73:AZ73)</f>
        <v>0</v>
      </c>
      <c r="BC73" s="23" t="str">
        <f>SpellNumber(L73,BB73)</f>
        <v>INR Zero Only</v>
      </c>
      <c r="IE73" s="25">
        <v>1.01</v>
      </c>
      <c r="IF73" s="25" t="s">
        <v>36</v>
      </c>
      <c r="IG73" s="25" t="s">
        <v>33</v>
      </c>
      <c r="IH73" s="25">
        <v>123.223</v>
      </c>
      <c r="II73" s="25" t="s">
        <v>34</v>
      </c>
    </row>
    <row r="74" spans="1:243" s="14" customFormat="1" ht="33" customHeight="1">
      <c r="A74" s="92">
        <v>2.55000000000001</v>
      </c>
      <c r="B74" s="78" t="s">
        <v>117</v>
      </c>
      <c r="C74" s="56" t="s">
        <v>213</v>
      </c>
      <c r="D74" s="71"/>
      <c r="E74" s="54"/>
      <c r="F74" s="18"/>
      <c r="G74" s="18"/>
      <c r="H74" s="18"/>
      <c r="I74" s="18"/>
      <c r="J74" s="18"/>
      <c r="K74" s="18"/>
      <c r="L74" s="18"/>
      <c r="M74" s="18"/>
      <c r="N74" s="18"/>
      <c r="O74" s="18"/>
      <c r="P74" s="18"/>
      <c r="Q74" s="18"/>
      <c r="R74" s="18"/>
      <c r="S74" s="13"/>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63"/>
      <c r="BB74" s="63"/>
      <c r="BC74" s="18"/>
      <c r="IE74" s="15"/>
      <c r="IF74" s="15"/>
      <c r="IG74" s="15"/>
      <c r="IH74" s="15"/>
      <c r="II74" s="15"/>
    </row>
    <row r="75" spans="1:243" s="14" customFormat="1" ht="33" customHeight="1">
      <c r="A75" s="90">
        <v>2.56000000000001</v>
      </c>
      <c r="B75" s="79" t="s">
        <v>118</v>
      </c>
      <c r="C75" s="56" t="s">
        <v>214</v>
      </c>
      <c r="D75" s="71"/>
      <c r="E75" s="54"/>
      <c r="F75" s="18"/>
      <c r="G75" s="18"/>
      <c r="H75" s="18"/>
      <c r="I75" s="18"/>
      <c r="J75" s="18"/>
      <c r="K75" s="18"/>
      <c r="L75" s="18"/>
      <c r="M75" s="18"/>
      <c r="N75" s="18"/>
      <c r="O75" s="18"/>
      <c r="P75" s="18"/>
      <c r="Q75" s="18"/>
      <c r="R75" s="18"/>
      <c r="S75" s="13"/>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63"/>
      <c r="BB75" s="63"/>
      <c r="BC75" s="18"/>
      <c r="IE75" s="15"/>
      <c r="IF75" s="15"/>
      <c r="IG75" s="15"/>
      <c r="IH75" s="15"/>
      <c r="II75" s="15"/>
    </row>
    <row r="76" spans="1:243" s="24" customFormat="1" ht="29.25" customHeight="1">
      <c r="A76" s="92">
        <v>2.57000000000001</v>
      </c>
      <c r="B76" s="79" t="s">
        <v>119</v>
      </c>
      <c r="C76" s="56" t="s">
        <v>215</v>
      </c>
      <c r="D76" s="77">
        <v>1</v>
      </c>
      <c r="E76" s="77" t="s">
        <v>34</v>
      </c>
      <c r="F76" s="47"/>
      <c r="G76" s="26"/>
      <c r="H76" s="20"/>
      <c r="I76" s="19" t="s">
        <v>35</v>
      </c>
      <c r="J76" s="21">
        <f t="shared" si="0"/>
        <v>1</v>
      </c>
      <c r="K76" s="22" t="s">
        <v>41</v>
      </c>
      <c r="L76" s="22" t="s">
        <v>7</v>
      </c>
      <c r="M76" s="48"/>
      <c r="N76" s="42"/>
      <c r="O76" s="42"/>
      <c r="P76" s="46"/>
      <c r="Q76" s="42"/>
      <c r="R76" s="42"/>
      <c r="S76" s="43"/>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5">
        <f>total_amount_ba($B$2,$D$2,D76,F76,J76,K76,M76)</f>
        <v>0</v>
      </c>
      <c r="BB76" s="45">
        <f>BA76+SUM(N76:AZ76)</f>
        <v>0</v>
      </c>
      <c r="BC76" s="23" t="str">
        <f>SpellNumber(L76,BB76)</f>
        <v>INR Zero Only</v>
      </c>
      <c r="IE76" s="25">
        <v>1.01</v>
      </c>
      <c r="IF76" s="25" t="s">
        <v>36</v>
      </c>
      <c r="IG76" s="25" t="s">
        <v>33</v>
      </c>
      <c r="IH76" s="25">
        <v>123.223</v>
      </c>
      <c r="II76" s="25" t="s">
        <v>34</v>
      </c>
    </row>
    <row r="77" spans="1:243" s="24" customFormat="1" ht="27" customHeight="1">
      <c r="A77" s="90">
        <v>2.58000000000001</v>
      </c>
      <c r="B77" s="79" t="s">
        <v>120</v>
      </c>
      <c r="C77" s="56" t="s">
        <v>216</v>
      </c>
      <c r="D77" s="77">
        <v>2</v>
      </c>
      <c r="E77" s="77" t="s">
        <v>34</v>
      </c>
      <c r="F77" s="47"/>
      <c r="G77" s="26"/>
      <c r="H77" s="20"/>
      <c r="I77" s="19" t="s">
        <v>35</v>
      </c>
      <c r="J77" s="21">
        <f t="shared" si="0"/>
        <v>1</v>
      </c>
      <c r="K77" s="22" t="s">
        <v>41</v>
      </c>
      <c r="L77" s="22" t="s">
        <v>7</v>
      </c>
      <c r="M77" s="48"/>
      <c r="N77" s="42"/>
      <c r="O77" s="42"/>
      <c r="P77" s="46"/>
      <c r="Q77" s="42"/>
      <c r="R77" s="42"/>
      <c r="S77" s="43"/>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5">
        <f>total_amount_ba($B$2,$D$2,D77,F77,J77,K77,M77)</f>
        <v>0</v>
      </c>
      <c r="BB77" s="45">
        <f>BA77+SUM(N77:AZ77)</f>
        <v>0</v>
      </c>
      <c r="BC77" s="23" t="str">
        <f>SpellNumber(L77,BB77)</f>
        <v>INR Zero Only</v>
      </c>
      <c r="IE77" s="25">
        <v>1.01</v>
      </c>
      <c r="IF77" s="25" t="s">
        <v>36</v>
      </c>
      <c r="IG77" s="25" t="s">
        <v>33</v>
      </c>
      <c r="IH77" s="25">
        <v>123.223</v>
      </c>
      <c r="II77" s="25" t="s">
        <v>34</v>
      </c>
    </row>
    <row r="78" spans="1:243" s="14" customFormat="1" ht="138" customHeight="1">
      <c r="A78" s="92">
        <v>2.59000000000001</v>
      </c>
      <c r="B78" s="79" t="s">
        <v>121</v>
      </c>
      <c r="C78" s="56" t="s">
        <v>217</v>
      </c>
      <c r="D78" s="71"/>
      <c r="E78" s="54"/>
      <c r="F78" s="18"/>
      <c r="G78" s="18"/>
      <c r="H78" s="18"/>
      <c r="I78" s="18"/>
      <c r="J78" s="18"/>
      <c r="K78" s="18"/>
      <c r="L78" s="18"/>
      <c r="M78" s="18"/>
      <c r="N78" s="18"/>
      <c r="O78" s="18"/>
      <c r="P78" s="18"/>
      <c r="Q78" s="18"/>
      <c r="R78" s="18"/>
      <c r="S78" s="13"/>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63"/>
      <c r="BB78" s="63"/>
      <c r="BC78" s="18"/>
      <c r="IE78" s="15"/>
      <c r="IF78" s="15"/>
      <c r="IG78" s="15"/>
      <c r="IH78" s="15"/>
      <c r="II78" s="15"/>
    </row>
    <row r="79" spans="1:243" s="24" customFormat="1" ht="23.25" customHeight="1">
      <c r="A79" s="90">
        <v>2.60000000000001</v>
      </c>
      <c r="B79" s="79" t="s">
        <v>122</v>
      </c>
      <c r="C79" s="56" t="s">
        <v>218</v>
      </c>
      <c r="D79" s="77">
        <v>4</v>
      </c>
      <c r="E79" s="77" t="s">
        <v>34</v>
      </c>
      <c r="F79" s="47"/>
      <c r="G79" s="26"/>
      <c r="H79" s="20"/>
      <c r="I79" s="19" t="s">
        <v>35</v>
      </c>
      <c r="J79" s="21">
        <f t="shared" si="0"/>
        <v>1</v>
      </c>
      <c r="K79" s="22" t="s">
        <v>41</v>
      </c>
      <c r="L79" s="22" t="s">
        <v>7</v>
      </c>
      <c r="M79" s="48"/>
      <c r="N79" s="42"/>
      <c r="O79" s="42"/>
      <c r="P79" s="46"/>
      <c r="Q79" s="42"/>
      <c r="R79" s="42"/>
      <c r="S79" s="43"/>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5">
        <f>total_amount_ba($B$2,$D$2,D79,F79,J79,K79,M79)</f>
        <v>0</v>
      </c>
      <c r="BB79" s="45">
        <f>BA79+SUM(N79:AZ79)</f>
        <v>0</v>
      </c>
      <c r="BC79" s="23" t="str">
        <f>SpellNumber(L79,BB79)</f>
        <v>INR Zero Only</v>
      </c>
      <c r="IE79" s="25">
        <v>1.01</v>
      </c>
      <c r="IF79" s="25" t="s">
        <v>36</v>
      </c>
      <c r="IG79" s="25" t="s">
        <v>33</v>
      </c>
      <c r="IH79" s="25">
        <v>123.223</v>
      </c>
      <c r="II79" s="25" t="s">
        <v>34</v>
      </c>
    </row>
    <row r="80" spans="1:243" s="24" customFormat="1" ht="27" customHeight="1">
      <c r="A80" s="92">
        <v>2.61000000000001</v>
      </c>
      <c r="B80" s="79" t="s">
        <v>123</v>
      </c>
      <c r="C80" s="56" t="s">
        <v>219</v>
      </c>
      <c r="D80" s="77">
        <v>2</v>
      </c>
      <c r="E80" s="77" t="s">
        <v>34</v>
      </c>
      <c r="F80" s="47"/>
      <c r="G80" s="26"/>
      <c r="H80" s="20"/>
      <c r="I80" s="19" t="s">
        <v>35</v>
      </c>
      <c r="J80" s="21">
        <f t="shared" si="0"/>
        <v>1</v>
      </c>
      <c r="K80" s="22" t="s">
        <v>41</v>
      </c>
      <c r="L80" s="22" t="s">
        <v>7</v>
      </c>
      <c r="M80" s="48"/>
      <c r="N80" s="42"/>
      <c r="O80" s="42"/>
      <c r="P80" s="46"/>
      <c r="Q80" s="42"/>
      <c r="R80" s="42"/>
      <c r="S80" s="43"/>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5">
        <f>total_amount_ba($B$2,$D$2,D80,F80,J80,K80,M80)</f>
        <v>0</v>
      </c>
      <c r="BB80" s="45">
        <f>BA80+SUM(N80:AZ80)</f>
        <v>0</v>
      </c>
      <c r="BC80" s="23" t="str">
        <f>SpellNumber(L80,BB80)</f>
        <v>INR Zero Only</v>
      </c>
      <c r="IE80" s="25">
        <v>1.01</v>
      </c>
      <c r="IF80" s="25" t="s">
        <v>36</v>
      </c>
      <c r="IG80" s="25" t="s">
        <v>33</v>
      </c>
      <c r="IH80" s="25">
        <v>123.223</v>
      </c>
      <c r="II80" s="25" t="s">
        <v>34</v>
      </c>
    </row>
    <row r="81" spans="1:243" s="24" customFormat="1" ht="28.5" customHeight="1">
      <c r="A81" s="90">
        <v>2.62000000000001</v>
      </c>
      <c r="B81" s="79" t="s">
        <v>124</v>
      </c>
      <c r="C81" s="56" t="s">
        <v>220</v>
      </c>
      <c r="D81" s="77">
        <v>2</v>
      </c>
      <c r="E81" s="77" t="s">
        <v>34</v>
      </c>
      <c r="F81" s="47"/>
      <c r="G81" s="26"/>
      <c r="H81" s="20"/>
      <c r="I81" s="19" t="s">
        <v>35</v>
      </c>
      <c r="J81" s="21">
        <f t="shared" si="0"/>
        <v>1</v>
      </c>
      <c r="K81" s="22" t="s">
        <v>41</v>
      </c>
      <c r="L81" s="22" t="s">
        <v>7</v>
      </c>
      <c r="M81" s="48"/>
      <c r="N81" s="42"/>
      <c r="O81" s="42"/>
      <c r="P81" s="46"/>
      <c r="Q81" s="42"/>
      <c r="R81" s="42"/>
      <c r="S81" s="43"/>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5">
        <f>total_amount_ba($B$2,$D$2,D81,F81,J81,K81,M81)</f>
        <v>0</v>
      </c>
      <c r="BB81" s="45">
        <f>BA81+SUM(N81:AZ81)</f>
        <v>0</v>
      </c>
      <c r="BC81" s="23" t="str">
        <f>SpellNumber(L81,BB81)</f>
        <v>INR Zero Only</v>
      </c>
      <c r="IE81" s="25">
        <v>1.01</v>
      </c>
      <c r="IF81" s="25" t="s">
        <v>36</v>
      </c>
      <c r="IG81" s="25" t="s">
        <v>33</v>
      </c>
      <c r="IH81" s="25">
        <v>123.223</v>
      </c>
      <c r="II81" s="25" t="s">
        <v>34</v>
      </c>
    </row>
    <row r="82" spans="1:243" s="14" customFormat="1" ht="33" customHeight="1">
      <c r="A82" s="91">
        <v>3</v>
      </c>
      <c r="B82" s="75" t="s">
        <v>424</v>
      </c>
      <c r="C82" s="56" t="s">
        <v>221</v>
      </c>
      <c r="D82" s="71"/>
      <c r="E82" s="54"/>
      <c r="F82" s="18"/>
      <c r="G82" s="18"/>
      <c r="H82" s="18"/>
      <c r="I82" s="18"/>
      <c r="J82" s="18"/>
      <c r="K82" s="18"/>
      <c r="L82" s="18"/>
      <c r="M82" s="18"/>
      <c r="N82" s="18"/>
      <c r="O82" s="18"/>
      <c r="P82" s="18"/>
      <c r="Q82" s="18"/>
      <c r="R82" s="18"/>
      <c r="S82" s="13"/>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63"/>
      <c r="BB82" s="63"/>
      <c r="BC82" s="18"/>
      <c r="IE82" s="15"/>
      <c r="IF82" s="15"/>
      <c r="IG82" s="15"/>
      <c r="IH82" s="15"/>
      <c r="II82" s="15"/>
    </row>
    <row r="83" spans="1:243" s="24" customFormat="1" ht="93" customHeight="1">
      <c r="A83" s="92">
        <v>3.01</v>
      </c>
      <c r="B83" s="80" t="s">
        <v>262</v>
      </c>
      <c r="C83" s="56" t="s">
        <v>222</v>
      </c>
      <c r="D83" s="77">
        <v>1</v>
      </c>
      <c r="E83" s="77" t="s">
        <v>109</v>
      </c>
      <c r="F83" s="47"/>
      <c r="G83" s="26"/>
      <c r="H83" s="20"/>
      <c r="I83" s="19" t="s">
        <v>35</v>
      </c>
      <c r="J83" s="21">
        <f t="shared" si="0"/>
        <v>1</v>
      </c>
      <c r="K83" s="22" t="s">
        <v>41</v>
      </c>
      <c r="L83" s="22" t="s">
        <v>7</v>
      </c>
      <c r="M83" s="48"/>
      <c r="N83" s="42"/>
      <c r="O83" s="42"/>
      <c r="P83" s="46"/>
      <c r="Q83" s="42"/>
      <c r="R83" s="42"/>
      <c r="S83" s="43"/>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5">
        <f aca="true" t="shared" si="7" ref="BA83:BA101">total_amount_ba($B$2,$D$2,D83,F83,J83,K83,M83)</f>
        <v>0</v>
      </c>
      <c r="BB83" s="45">
        <f aca="true" t="shared" si="8" ref="BB83:BB101">BA83+SUM(N83:AZ83)</f>
        <v>0</v>
      </c>
      <c r="BC83" s="23" t="str">
        <f aca="true" t="shared" si="9" ref="BC83:BC101">SpellNumber(L83,BB83)</f>
        <v>INR Zero Only</v>
      </c>
      <c r="IE83" s="25">
        <v>1.01</v>
      </c>
      <c r="IF83" s="25" t="s">
        <v>36</v>
      </c>
      <c r="IG83" s="25" t="s">
        <v>33</v>
      </c>
      <c r="IH83" s="25">
        <v>123.223</v>
      </c>
      <c r="II83" s="25" t="s">
        <v>34</v>
      </c>
    </row>
    <row r="84" spans="1:243" s="24" customFormat="1" ht="82.5" customHeight="1">
      <c r="A84" s="92">
        <v>3.02</v>
      </c>
      <c r="B84" s="79" t="s">
        <v>331</v>
      </c>
      <c r="C84" s="56" t="s">
        <v>223</v>
      </c>
      <c r="D84" s="77">
        <v>24</v>
      </c>
      <c r="E84" s="77" t="s">
        <v>108</v>
      </c>
      <c r="F84" s="47"/>
      <c r="G84" s="26"/>
      <c r="H84" s="20"/>
      <c r="I84" s="19" t="s">
        <v>35</v>
      </c>
      <c r="J84" s="21">
        <f t="shared" si="0"/>
        <v>1</v>
      </c>
      <c r="K84" s="22" t="s">
        <v>41</v>
      </c>
      <c r="L84" s="22" t="s">
        <v>7</v>
      </c>
      <c r="M84" s="48"/>
      <c r="N84" s="42"/>
      <c r="O84" s="42"/>
      <c r="P84" s="46"/>
      <c r="Q84" s="42"/>
      <c r="R84" s="42"/>
      <c r="S84" s="43"/>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5">
        <f t="shared" si="7"/>
        <v>0</v>
      </c>
      <c r="BB84" s="45">
        <f t="shared" si="8"/>
        <v>0</v>
      </c>
      <c r="BC84" s="23" t="str">
        <f t="shared" si="9"/>
        <v>INR Zero Only</v>
      </c>
      <c r="IE84" s="25">
        <v>1.01</v>
      </c>
      <c r="IF84" s="25" t="s">
        <v>36</v>
      </c>
      <c r="IG84" s="25" t="s">
        <v>33</v>
      </c>
      <c r="IH84" s="25">
        <v>123.223</v>
      </c>
      <c r="II84" s="25" t="s">
        <v>34</v>
      </c>
    </row>
    <row r="85" spans="1:243" s="14" customFormat="1" ht="87" customHeight="1">
      <c r="A85" s="92">
        <v>3.03</v>
      </c>
      <c r="B85" s="79" t="s">
        <v>332</v>
      </c>
      <c r="C85" s="56" t="s">
        <v>224</v>
      </c>
      <c r="D85" s="71"/>
      <c r="E85" s="54"/>
      <c r="F85" s="18"/>
      <c r="G85" s="18"/>
      <c r="H85" s="18"/>
      <c r="I85" s="18"/>
      <c r="J85" s="18"/>
      <c r="K85" s="18"/>
      <c r="L85" s="18"/>
      <c r="M85" s="18"/>
      <c r="N85" s="18"/>
      <c r="O85" s="18"/>
      <c r="P85" s="18"/>
      <c r="Q85" s="18"/>
      <c r="R85" s="18"/>
      <c r="S85" s="13"/>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63"/>
      <c r="BB85" s="63"/>
      <c r="BC85" s="18"/>
      <c r="IE85" s="15"/>
      <c r="IF85" s="15"/>
      <c r="IG85" s="15"/>
      <c r="IH85" s="15"/>
      <c r="II85" s="15"/>
    </row>
    <row r="86" spans="1:243" s="24" customFormat="1" ht="40.5" customHeight="1">
      <c r="A86" s="92">
        <v>3.04</v>
      </c>
      <c r="B86" s="79" t="s">
        <v>265</v>
      </c>
      <c r="C86" s="56" t="s">
        <v>225</v>
      </c>
      <c r="D86" s="77">
        <v>8</v>
      </c>
      <c r="E86" s="77" t="s">
        <v>59</v>
      </c>
      <c r="F86" s="47"/>
      <c r="G86" s="26"/>
      <c r="H86" s="20"/>
      <c r="I86" s="19" t="s">
        <v>35</v>
      </c>
      <c r="J86" s="21">
        <f t="shared" si="0"/>
        <v>1</v>
      </c>
      <c r="K86" s="22" t="s">
        <v>41</v>
      </c>
      <c r="L86" s="22" t="s">
        <v>7</v>
      </c>
      <c r="M86" s="48"/>
      <c r="N86" s="42"/>
      <c r="O86" s="42"/>
      <c r="P86" s="46"/>
      <c r="Q86" s="42"/>
      <c r="R86" s="42"/>
      <c r="S86" s="43"/>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5">
        <f t="shared" si="7"/>
        <v>0</v>
      </c>
      <c r="BB86" s="45">
        <f t="shared" si="8"/>
        <v>0</v>
      </c>
      <c r="BC86" s="23" t="str">
        <f t="shared" si="9"/>
        <v>INR Zero Only</v>
      </c>
      <c r="IE86" s="25">
        <v>1.01</v>
      </c>
      <c r="IF86" s="25" t="s">
        <v>36</v>
      </c>
      <c r="IG86" s="25" t="s">
        <v>33</v>
      </c>
      <c r="IH86" s="25">
        <v>123.223</v>
      </c>
      <c r="II86" s="25" t="s">
        <v>34</v>
      </c>
    </row>
    <row r="87" spans="1:243" s="14" customFormat="1" ht="33" customHeight="1">
      <c r="A87" s="92">
        <v>3.05</v>
      </c>
      <c r="B87" s="75" t="s">
        <v>154</v>
      </c>
      <c r="C87" s="56" t="s">
        <v>226</v>
      </c>
      <c r="D87" s="71"/>
      <c r="E87" s="54"/>
      <c r="F87" s="18"/>
      <c r="G87" s="18"/>
      <c r="H87" s="18"/>
      <c r="I87" s="18"/>
      <c r="J87" s="18"/>
      <c r="K87" s="18"/>
      <c r="L87" s="18"/>
      <c r="M87" s="18"/>
      <c r="N87" s="18"/>
      <c r="O87" s="18"/>
      <c r="P87" s="18"/>
      <c r="Q87" s="18"/>
      <c r="R87" s="18"/>
      <c r="S87" s="13"/>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63"/>
      <c r="BB87" s="63"/>
      <c r="BC87" s="18"/>
      <c r="IE87" s="15"/>
      <c r="IF87" s="15"/>
      <c r="IG87" s="15"/>
      <c r="IH87" s="15"/>
      <c r="II87" s="15"/>
    </row>
    <row r="88" spans="1:243" s="24" customFormat="1" ht="42.75" customHeight="1">
      <c r="A88" s="92">
        <v>3.06</v>
      </c>
      <c r="B88" s="80" t="s">
        <v>270</v>
      </c>
      <c r="C88" s="56" t="s">
        <v>227</v>
      </c>
      <c r="D88" s="77">
        <v>900</v>
      </c>
      <c r="E88" s="77" t="s">
        <v>63</v>
      </c>
      <c r="F88" s="47"/>
      <c r="G88" s="26"/>
      <c r="H88" s="20"/>
      <c r="I88" s="19" t="s">
        <v>35</v>
      </c>
      <c r="J88" s="21">
        <f t="shared" si="0"/>
        <v>1</v>
      </c>
      <c r="K88" s="22" t="s">
        <v>41</v>
      </c>
      <c r="L88" s="22" t="s">
        <v>7</v>
      </c>
      <c r="M88" s="48"/>
      <c r="N88" s="42"/>
      <c r="O88" s="42"/>
      <c r="P88" s="46"/>
      <c r="Q88" s="42"/>
      <c r="R88" s="42"/>
      <c r="S88" s="43"/>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5">
        <f t="shared" si="7"/>
        <v>0</v>
      </c>
      <c r="BB88" s="45">
        <f t="shared" si="8"/>
        <v>0</v>
      </c>
      <c r="BC88" s="23" t="str">
        <f t="shared" si="9"/>
        <v>INR Zero Only</v>
      </c>
      <c r="IE88" s="25">
        <v>1.01</v>
      </c>
      <c r="IF88" s="25" t="s">
        <v>36</v>
      </c>
      <c r="IG88" s="25" t="s">
        <v>33</v>
      </c>
      <c r="IH88" s="25">
        <v>123.223</v>
      </c>
      <c r="II88" s="25" t="s">
        <v>34</v>
      </c>
    </row>
    <row r="89" spans="1:243" s="24" customFormat="1" ht="42" customHeight="1">
      <c r="A89" s="92">
        <v>3.07</v>
      </c>
      <c r="B89" s="76" t="s">
        <v>326</v>
      </c>
      <c r="C89" s="56" t="s">
        <v>228</v>
      </c>
      <c r="D89" s="77">
        <v>16</v>
      </c>
      <c r="E89" s="77" t="s">
        <v>109</v>
      </c>
      <c r="F89" s="47"/>
      <c r="G89" s="26"/>
      <c r="H89" s="20"/>
      <c r="I89" s="19" t="s">
        <v>35</v>
      </c>
      <c r="J89" s="21">
        <f t="shared" si="0"/>
        <v>1</v>
      </c>
      <c r="K89" s="22" t="s">
        <v>41</v>
      </c>
      <c r="L89" s="22" t="s">
        <v>7</v>
      </c>
      <c r="M89" s="48"/>
      <c r="N89" s="42"/>
      <c r="O89" s="42"/>
      <c r="P89" s="46"/>
      <c r="Q89" s="42"/>
      <c r="R89" s="42"/>
      <c r="S89" s="43"/>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5">
        <f t="shared" si="7"/>
        <v>0</v>
      </c>
      <c r="BB89" s="45">
        <f t="shared" si="8"/>
        <v>0</v>
      </c>
      <c r="BC89" s="23" t="str">
        <f t="shared" si="9"/>
        <v>INR Zero Only</v>
      </c>
      <c r="IE89" s="25">
        <v>1.01</v>
      </c>
      <c r="IF89" s="25" t="s">
        <v>36</v>
      </c>
      <c r="IG89" s="25" t="s">
        <v>33</v>
      </c>
      <c r="IH89" s="25">
        <v>123.223</v>
      </c>
      <c r="II89" s="25" t="s">
        <v>34</v>
      </c>
    </row>
    <row r="90" spans="1:243" s="24" customFormat="1" ht="36.75" customHeight="1">
      <c r="A90" s="92">
        <v>3.08</v>
      </c>
      <c r="B90" s="80" t="s">
        <v>64</v>
      </c>
      <c r="C90" s="56" t="s">
        <v>229</v>
      </c>
      <c r="D90" s="77">
        <v>8</v>
      </c>
      <c r="E90" s="77" t="s">
        <v>34</v>
      </c>
      <c r="F90" s="47"/>
      <c r="G90" s="26"/>
      <c r="H90" s="20"/>
      <c r="I90" s="19" t="s">
        <v>35</v>
      </c>
      <c r="J90" s="21">
        <f t="shared" si="0"/>
        <v>1</v>
      </c>
      <c r="K90" s="22" t="s">
        <v>41</v>
      </c>
      <c r="L90" s="22" t="s">
        <v>7</v>
      </c>
      <c r="M90" s="48"/>
      <c r="N90" s="42"/>
      <c r="O90" s="42"/>
      <c r="P90" s="46"/>
      <c r="Q90" s="42"/>
      <c r="R90" s="42"/>
      <c r="S90" s="43"/>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5">
        <f t="shared" si="7"/>
        <v>0</v>
      </c>
      <c r="BB90" s="45">
        <f t="shared" si="8"/>
        <v>0</v>
      </c>
      <c r="BC90" s="23" t="str">
        <f t="shared" si="9"/>
        <v>INR Zero Only</v>
      </c>
      <c r="IE90" s="25">
        <v>1.01</v>
      </c>
      <c r="IF90" s="25" t="s">
        <v>36</v>
      </c>
      <c r="IG90" s="25" t="s">
        <v>33</v>
      </c>
      <c r="IH90" s="25">
        <v>123.223</v>
      </c>
      <c r="II90" s="25" t="s">
        <v>34</v>
      </c>
    </row>
    <row r="91" spans="1:243" s="14" customFormat="1" ht="52.5" customHeight="1">
      <c r="A91" s="92">
        <v>3.09</v>
      </c>
      <c r="B91" s="78" t="s">
        <v>333</v>
      </c>
      <c r="C91" s="56" t="s">
        <v>230</v>
      </c>
      <c r="D91" s="71"/>
      <c r="E91" s="54"/>
      <c r="F91" s="18"/>
      <c r="G91" s="18"/>
      <c r="H91" s="18"/>
      <c r="I91" s="18"/>
      <c r="J91" s="18"/>
      <c r="K91" s="18"/>
      <c r="L91" s="18"/>
      <c r="M91" s="18"/>
      <c r="N91" s="18"/>
      <c r="O91" s="18"/>
      <c r="P91" s="18"/>
      <c r="Q91" s="18"/>
      <c r="R91" s="18"/>
      <c r="S91" s="13"/>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63"/>
      <c r="BB91" s="63"/>
      <c r="BC91" s="18"/>
      <c r="IE91" s="15"/>
      <c r="IF91" s="15"/>
      <c r="IG91" s="15"/>
      <c r="IH91" s="15"/>
      <c r="II91" s="15"/>
    </row>
    <row r="92" spans="1:243" s="14" customFormat="1" ht="33" customHeight="1">
      <c r="A92" s="92">
        <v>3.1</v>
      </c>
      <c r="B92" s="78" t="s">
        <v>285</v>
      </c>
      <c r="C92" s="56" t="s">
        <v>231</v>
      </c>
      <c r="D92" s="71"/>
      <c r="E92" s="54"/>
      <c r="F92" s="18"/>
      <c r="G92" s="18"/>
      <c r="H92" s="18"/>
      <c r="I92" s="18"/>
      <c r="J92" s="18"/>
      <c r="K92" s="18"/>
      <c r="L92" s="18"/>
      <c r="M92" s="18"/>
      <c r="N92" s="18"/>
      <c r="O92" s="18"/>
      <c r="P92" s="18"/>
      <c r="Q92" s="18"/>
      <c r="R92" s="18"/>
      <c r="S92" s="13"/>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63"/>
      <c r="BB92" s="63"/>
      <c r="BC92" s="18"/>
      <c r="IE92" s="15"/>
      <c r="IF92" s="15"/>
      <c r="IG92" s="15"/>
      <c r="IH92" s="15"/>
      <c r="II92" s="15"/>
    </row>
    <row r="93" spans="1:243" s="24" customFormat="1" ht="19.5" customHeight="1">
      <c r="A93" s="92">
        <v>3.11</v>
      </c>
      <c r="B93" s="79" t="s">
        <v>334</v>
      </c>
      <c r="C93" s="56" t="s">
        <v>232</v>
      </c>
      <c r="D93" s="77">
        <v>8</v>
      </c>
      <c r="E93" s="77" t="s">
        <v>34</v>
      </c>
      <c r="F93" s="47"/>
      <c r="G93" s="26"/>
      <c r="H93" s="20"/>
      <c r="I93" s="19" t="s">
        <v>35</v>
      </c>
      <c r="J93" s="21">
        <f t="shared" si="0"/>
        <v>1</v>
      </c>
      <c r="K93" s="22" t="s">
        <v>41</v>
      </c>
      <c r="L93" s="22" t="s">
        <v>7</v>
      </c>
      <c r="M93" s="48"/>
      <c r="N93" s="42"/>
      <c r="O93" s="42"/>
      <c r="P93" s="46"/>
      <c r="Q93" s="42"/>
      <c r="R93" s="42"/>
      <c r="S93" s="43"/>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5">
        <f t="shared" si="7"/>
        <v>0</v>
      </c>
      <c r="BB93" s="45">
        <f t="shared" si="8"/>
        <v>0</v>
      </c>
      <c r="BC93" s="23" t="str">
        <f t="shared" si="9"/>
        <v>INR Zero Only</v>
      </c>
      <c r="IE93" s="25">
        <v>1.01</v>
      </c>
      <c r="IF93" s="25" t="s">
        <v>36</v>
      </c>
      <c r="IG93" s="25" t="s">
        <v>33</v>
      </c>
      <c r="IH93" s="25">
        <v>123.223</v>
      </c>
      <c r="II93" s="25" t="s">
        <v>34</v>
      </c>
    </row>
    <row r="94" spans="1:243" s="24" customFormat="1" ht="33.75" customHeight="1">
      <c r="A94" s="92">
        <v>3.12</v>
      </c>
      <c r="B94" s="79" t="s">
        <v>287</v>
      </c>
      <c r="C94" s="56" t="s">
        <v>233</v>
      </c>
      <c r="D94" s="77">
        <v>2</v>
      </c>
      <c r="E94" s="77" t="s">
        <v>34</v>
      </c>
      <c r="F94" s="47"/>
      <c r="G94" s="26"/>
      <c r="H94" s="20"/>
      <c r="I94" s="19" t="s">
        <v>35</v>
      </c>
      <c r="J94" s="21">
        <f t="shared" si="0"/>
        <v>1</v>
      </c>
      <c r="K94" s="22" t="s">
        <v>41</v>
      </c>
      <c r="L94" s="22" t="s">
        <v>7</v>
      </c>
      <c r="M94" s="48"/>
      <c r="N94" s="42"/>
      <c r="O94" s="42"/>
      <c r="P94" s="46"/>
      <c r="Q94" s="42"/>
      <c r="R94" s="42"/>
      <c r="S94" s="43"/>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5">
        <f t="shared" si="7"/>
        <v>0</v>
      </c>
      <c r="BB94" s="45">
        <f t="shared" si="8"/>
        <v>0</v>
      </c>
      <c r="BC94" s="23" t="str">
        <f t="shared" si="9"/>
        <v>INR Zero Only</v>
      </c>
      <c r="IE94" s="25">
        <v>1.01</v>
      </c>
      <c r="IF94" s="25" t="s">
        <v>36</v>
      </c>
      <c r="IG94" s="25" t="s">
        <v>33</v>
      </c>
      <c r="IH94" s="25">
        <v>123.223</v>
      </c>
      <c r="II94" s="25" t="s">
        <v>34</v>
      </c>
    </row>
    <row r="95" spans="1:243" s="24" customFormat="1" ht="28.5" customHeight="1">
      <c r="A95" s="92">
        <v>3.13</v>
      </c>
      <c r="B95" s="79" t="s">
        <v>288</v>
      </c>
      <c r="C95" s="56" t="s">
        <v>234</v>
      </c>
      <c r="D95" s="77">
        <v>1</v>
      </c>
      <c r="E95" s="77" t="s">
        <v>34</v>
      </c>
      <c r="F95" s="47"/>
      <c r="G95" s="26"/>
      <c r="H95" s="20"/>
      <c r="I95" s="19" t="s">
        <v>35</v>
      </c>
      <c r="J95" s="21">
        <f t="shared" si="0"/>
        <v>1</v>
      </c>
      <c r="K95" s="22" t="s">
        <v>41</v>
      </c>
      <c r="L95" s="22" t="s">
        <v>7</v>
      </c>
      <c r="M95" s="48"/>
      <c r="N95" s="42"/>
      <c r="O95" s="42"/>
      <c r="P95" s="46"/>
      <c r="Q95" s="42"/>
      <c r="R95" s="42"/>
      <c r="S95" s="43"/>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5">
        <f t="shared" si="7"/>
        <v>0</v>
      </c>
      <c r="BB95" s="45">
        <f t="shared" si="8"/>
        <v>0</v>
      </c>
      <c r="BC95" s="23" t="str">
        <f t="shared" si="9"/>
        <v>INR Zero Only</v>
      </c>
      <c r="IE95" s="25">
        <v>1.01</v>
      </c>
      <c r="IF95" s="25" t="s">
        <v>36</v>
      </c>
      <c r="IG95" s="25" t="s">
        <v>33</v>
      </c>
      <c r="IH95" s="25">
        <v>123.223</v>
      </c>
      <c r="II95" s="25" t="s">
        <v>34</v>
      </c>
    </row>
    <row r="96" spans="1:243" s="14" customFormat="1" ht="33" customHeight="1">
      <c r="A96" s="92">
        <v>3.14</v>
      </c>
      <c r="B96" s="78" t="s">
        <v>366</v>
      </c>
      <c r="C96" s="56" t="s">
        <v>235</v>
      </c>
      <c r="D96" s="71"/>
      <c r="E96" s="54"/>
      <c r="F96" s="18"/>
      <c r="G96" s="18"/>
      <c r="H96" s="18"/>
      <c r="I96" s="18"/>
      <c r="J96" s="18"/>
      <c r="K96" s="18"/>
      <c r="L96" s="18"/>
      <c r="M96" s="18"/>
      <c r="N96" s="18"/>
      <c r="O96" s="18"/>
      <c r="P96" s="18"/>
      <c r="Q96" s="18"/>
      <c r="R96" s="18"/>
      <c r="S96" s="13"/>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63"/>
      <c r="BB96" s="63"/>
      <c r="BC96" s="18"/>
      <c r="IE96" s="15"/>
      <c r="IF96" s="15"/>
      <c r="IG96" s="15"/>
      <c r="IH96" s="15"/>
      <c r="II96" s="15"/>
    </row>
    <row r="97" spans="1:243" s="24" customFormat="1" ht="113.25" customHeight="1">
      <c r="A97" s="92">
        <v>3.15</v>
      </c>
      <c r="B97" s="80" t="s">
        <v>415</v>
      </c>
      <c r="C97" s="56" t="s">
        <v>236</v>
      </c>
      <c r="D97" s="77">
        <v>1</v>
      </c>
      <c r="E97" s="77" t="s">
        <v>71</v>
      </c>
      <c r="F97" s="47"/>
      <c r="G97" s="26"/>
      <c r="H97" s="20"/>
      <c r="I97" s="19" t="s">
        <v>35</v>
      </c>
      <c r="J97" s="21">
        <f t="shared" si="0"/>
        <v>1</v>
      </c>
      <c r="K97" s="22" t="s">
        <v>41</v>
      </c>
      <c r="L97" s="22" t="s">
        <v>7</v>
      </c>
      <c r="M97" s="48"/>
      <c r="N97" s="42"/>
      <c r="O97" s="42"/>
      <c r="P97" s="46"/>
      <c r="Q97" s="42"/>
      <c r="R97" s="42"/>
      <c r="S97" s="43"/>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5">
        <f t="shared" si="7"/>
        <v>0</v>
      </c>
      <c r="BB97" s="45">
        <f t="shared" si="8"/>
        <v>0</v>
      </c>
      <c r="BC97" s="23" t="str">
        <f t="shared" si="9"/>
        <v>INR Zero Only</v>
      </c>
      <c r="IE97" s="25">
        <v>1.01</v>
      </c>
      <c r="IF97" s="25" t="s">
        <v>36</v>
      </c>
      <c r="IG97" s="25" t="s">
        <v>33</v>
      </c>
      <c r="IH97" s="25">
        <v>123.223</v>
      </c>
      <c r="II97" s="25" t="s">
        <v>34</v>
      </c>
    </row>
    <row r="98" spans="1:243" s="14" customFormat="1" ht="33" customHeight="1">
      <c r="A98" s="92">
        <v>3.16</v>
      </c>
      <c r="B98" s="100" t="s">
        <v>360</v>
      </c>
      <c r="C98" s="56" t="s">
        <v>237</v>
      </c>
      <c r="D98" s="71"/>
      <c r="E98" s="54"/>
      <c r="F98" s="18"/>
      <c r="G98" s="18"/>
      <c r="H98" s="18"/>
      <c r="I98" s="18"/>
      <c r="J98" s="18"/>
      <c r="K98" s="18"/>
      <c r="L98" s="18"/>
      <c r="M98" s="18"/>
      <c r="N98" s="18"/>
      <c r="O98" s="18"/>
      <c r="P98" s="18"/>
      <c r="Q98" s="18"/>
      <c r="R98" s="18"/>
      <c r="S98" s="13"/>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63"/>
      <c r="BB98" s="63"/>
      <c r="BC98" s="18"/>
      <c r="IE98" s="15"/>
      <c r="IF98" s="15"/>
      <c r="IG98" s="15"/>
      <c r="IH98" s="15"/>
      <c r="II98" s="15"/>
    </row>
    <row r="99" spans="1:243" s="14" customFormat="1" ht="33" customHeight="1">
      <c r="A99" s="92">
        <v>3.17</v>
      </c>
      <c r="B99" s="101" t="s">
        <v>302</v>
      </c>
      <c r="C99" s="56" t="s">
        <v>238</v>
      </c>
      <c r="D99" s="71"/>
      <c r="E99" s="54"/>
      <c r="F99" s="18"/>
      <c r="G99" s="18"/>
      <c r="H99" s="18"/>
      <c r="I99" s="18"/>
      <c r="J99" s="18"/>
      <c r="K99" s="18"/>
      <c r="L99" s="18"/>
      <c r="M99" s="18"/>
      <c r="N99" s="18"/>
      <c r="O99" s="18"/>
      <c r="P99" s="18"/>
      <c r="Q99" s="18"/>
      <c r="R99" s="18"/>
      <c r="S99" s="13"/>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63"/>
      <c r="BB99" s="63"/>
      <c r="BC99" s="18"/>
      <c r="IE99" s="15"/>
      <c r="IF99" s="15"/>
      <c r="IG99" s="15"/>
      <c r="IH99" s="15"/>
      <c r="II99" s="15"/>
    </row>
    <row r="100" spans="1:243" s="24" customFormat="1" ht="27.75" customHeight="1">
      <c r="A100" s="92">
        <v>3.18</v>
      </c>
      <c r="B100" s="102" t="s">
        <v>303</v>
      </c>
      <c r="C100" s="56" t="s">
        <v>239</v>
      </c>
      <c r="D100" s="77">
        <v>3</v>
      </c>
      <c r="E100" s="77" t="s">
        <v>34</v>
      </c>
      <c r="F100" s="47"/>
      <c r="G100" s="26"/>
      <c r="H100" s="20"/>
      <c r="I100" s="19" t="s">
        <v>35</v>
      </c>
      <c r="J100" s="21">
        <f t="shared" si="0"/>
        <v>1</v>
      </c>
      <c r="K100" s="22" t="s">
        <v>41</v>
      </c>
      <c r="L100" s="22" t="s">
        <v>7</v>
      </c>
      <c r="M100" s="48"/>
      <c r="N100" s="42"/>
      <c r="O100" s="42"/>
      <c r="P100" s="46"/>
      <c r="Q100" s="42"/>
      <c r="R100" s="42"/>
      <c r="S100" s="43"/>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5">
        <f t="shared" si="7"/>
        <v>0</v>
      </c>
      <c r="BB100" s="45">
        <f t="shared" si="8"/>
        <v>0</v>
      </c>
      <c r="BC100" s="23" t="str">
        <f t="shared" si="9"/>
        <v>INR Zero Only</v>
      </c>
      <c r="IE100" s="25">
        <v>1.01</v>
      </c>
      <c r="IF100" s="25" t="s">
        <v>36</v>
      </c>
      <c r="IG100" s="25" t="s">
        <v>33</v>
      </c>
      <c r="IH100" s="25">
        <v>123.223</v>
      </c>
      <c r="II100" s="25" t="s">
        <v>34</v>
      </c>
    </row>
    <row r="101" spans="1:243" s="24" customFormat="1" ht="29.25" customHeight="1">
      <c r="A101" s="92">
        <v>3.19</v>
      </c>
      <c r="B101" s="102" t="s">
        <v>304</v>
      </c>
      <c r="C101" s="56" t="s">
        <v>240</v>
      </c>
      <c r="D101" s="77">
        <v>6</v>
      </c>
      <c r="E101" s="77" t="s">
        <v>34</v>
      </c>
      <c r="F101" s="47"/>
      <c r="G101" s="26"/>
      <c r="H101" s="20"/>
      <c r="I101" s="19" t="s">
        <v>35</v>
      </c>
      <c r="J101" s="21">
        <f t="shared" si="0"/>
        <v>1</v>
      </c>
      <c r="K101" s="22" t="s">
        <v>41</v>
      </c>
      <c r="L101" s="22" t="s">
        <v>7</v>
      </c>
      <c r="M101" s="48"/>
      <c r="N101" s="42"/>
      <c r="O101" s="42"/>
      <c r="P101" s="46"/>
      <c r="Q101" s="42"/>
      <c r="R101" s="42"/>
      <c r="S101" s="43"/>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5">
        <f t="shared" si="7"/>
        <v>0</v>
      </c>
      <c r="BB101" s="45">
        <f t="shared" si="8"/>
        <v>0</v>
      </c>
      <c r="BC101" s="23" t="str">
        <f t="shared" si="9"/>
        <v>INR Zero Only</v>
      </c>
      <c r="IE101" s="25">
        <v>1.01</v>
      </c>
      <c r="IF101" s="25" t="s">
        <v>36</v>
      </c>
      <c r="IG101" s="25" t="s">
        <v>33</v>
      </c>
      <c r="IH101" s="25">
        <v>123.223</v>
      </c>
      <c r="II101" s="25" t="s">
        <v>34</v>
      </c>
    </row>
    <row r="102" spans="1:243" s="24" customFormat="1" ht="48.75" customHeight="1">
      <c r="A102" s="92">
        <v>3.2</v>
      </c>
      <c r="B102" s="103" t="s">
        <v>425</v>
      </c>
      <c r="C102" s="56" t="s">
        <v>241</v>
      </c>
      <c r="D102" s="77">
        <v>1</v>
      </c>
      <c r="E102" s="77" t="s">
        <v>92</v>
      </c>
      <c r="F102" s="47"/>
      <c r="G102" s="26"/>
      <c r="H102" s="20"/>
      <c r="I102" s="19" t="s">
        <v>35</v>
      </c>
      <c r="J102" s="21">
        <f t="shared" si="0"/>
        <v>1</v>
      </c>
      <c r="K102" s="22" t="s">
        <v>41</v>
      </c>
      <c r="L102" s="22" t="s">
        <v>7</v>
      </c>
      <c r="M102" s="48"/>
      <c r="N102" s="42"/>
      <c r="O102" s="42"/>
      <c r="P102" s="46"/>
      <c r="Q102" s="42"/>
      <c r="R102" s="42"/>
      <c r="S102" s="43"/>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5">
        <f>total_amount_ba($B$2,$D$2,D102,F102,J102,K102,M102)</f>
        <v>0</v>
      </c>
      <c r="BB102" s="45">
        <f>BA102+SUM(N102:AZ102)</f>
        <v>0</v>
      </c>
      <c r="BC102" s="23" t="str">
        <f>SpellNumber(L102,BB102)</f>
        <v>INR Zero Only</v>
      </c>
      <c r="IE102" s="25">
        <v>1.01</v>
      </c>
      <c r="IF102" s="25" t="s">
        <v>36</v>
      </c>
      <c r="IG102" s="25" t="s">
        <v>33</v>
      </c>
      <c r="IH102" s="25">
        <v>123.223</v>
      </c>
      <c r="II102" s="25" t="s">
        <v>34</v>
      </c>
    </row>
    <row r="103" spans="1:243" s="14" customFormat="1" ht="33" customHeight="1">
      <c r="A103" s="92">
        <v>3.21</v>
      </c>
      <c r="B103" s="101" t="s">
        <v>307</v>
      </c>
      <c r="C103" s="56" t="s">
        <v>242</v>
      </c>
      <c r="D103" s="71"/>
      <c r="E103" s="54"/>
      <c r="F103" s="18"/>
      <c r="G103" s="18"/>
      <c r="H103" s="18"/>
      <c r="I103" s="18"/>
      <c r="J103" s="18"/>
      <c r="K103" s="18"/>
      <c r="L103" s="18"/>
      <c r="M103" s="18"/>
      <c r="N103" s="18"/>
      <c r="O103" s="18"/>
      <c r="P103" s="18"/>
      <c r="Q103" s="18"/>
      <c r="R103" s="18"/>
      <c r="S103" s="13"/>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63"/>
      <c r="BB103" s="63"/>
      <c r="BC103" s="18"/>
      <c r="IE103" s="15"/>
      <c r="IF103" s="15"/>
      <c r="IG103" s="15"/>
      <c r="IH103" s="15"/>
      <c r="II103" s="15"/>
    </row>
    <row r="104" spans="1:243" s="24" customFormat="1" ht="43.5" customHeight="1">
      <c r="A104" s="92">
        <v>3.21999999999999</v>
      </c>
      <c r="B104" s="102" t="s">
        <v>335</v>
      </c>
      <c r="C104" s="56" t="s">
        <v>243</v>
      </c>
      <c r="D104" s="77">
        <v>8</v>
      </c>
      <c r="E104" s="77" t="s">
        <v>34</v>
      </c>
      <c r="F104" s="47"/>
      <c r="G104" s="26"/>
      <c r="H104" s="20"/>
      <c r="I104" s="19" t="s">
        <v>35</v>
      </c>
      <c r="J104" s="21">
        <f t="shared" si="0"/>
        <v>1</v>
      </c>
      <c r="K104" s="22" t="s">
        <v>41</v>
      </c>
      <c r="L104" s="22" t="s">
        <v>7</v>
      </c>
      <c r="M104" s="48"/>
      <c r="N104" s="42"/>
      <c r="O104" s="42"/>
      <c r="P104" s="46"/>
      <c r="Q104" s="42"/>
      <c r="R104" s="42"/>
      <c r="S104" s="43"/>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5">
        <f>total_amount_ba($B$2,$D$2,D104,F104,J104,K104,M104)</f>
        <v>0</v>
      </c>
      <c r="BB104" s="45">
        <f>BA104+SUM(N104:AZ104)</f>
        <v>0</v>
      </c>
      <c r="BC104" s="23" t="str">
        <f>SpellNumber(L104,BB104)</f>
        <v>INR Zero Only</v>
      </c>
      <c r="IE104" s="25">
        <v>1.01</v>
      </c>
      <c r="IF104" s="25" t="s">
        <v>36</v>
      </c>
      <c r="IG104" s="25" t="s">
        <v>33</v>
      </c>
      <c r="IH104" s="25">
        <v>123.223</v>
      </c>
      <c r="II104" s="25" t="s">
        <v>34</v>
      </c>
    </row>
    <row r="105" spans="1:243" s="24" customFormat="1" ht="51.75" customHeight="1">
      <c r="A105" s="92">
        <v>3.23</v>
      </c>
      <c r="B105" s="103" t="s">
        <v>336</v>
      </c>
      <c r="C105" s="56" t="s">
        <v>244</v>
      </c>
      <c r="D105" s="77">
        <v>1</v>
      </c>
      <c r="E105" s="77" t="s">
        <v>92</v>
      </c>
      <c r="F105" s="47"/>
      <c r="G105" s="26"/>
      <c r="H105" s="20"/>
      <c r="I105" s="19" t="s">
        <v>35</v>
      </c>
      <c r="J105" s="21">
        <f t="shared" si="0"/>
        <v>1</v>
      </c>
      <c r="K105" s="22" t="s">
        <v>41</v>
      </c>
      <c r="L105" s="22" t="s">
        <v>7</v>
      </c>
      <c r="M105" s="48"/>
      <c r="N105" s="42"/>
      <c r="O105" s="42"/>
      <c r="P105" s="46"/>
      <c r="Q105" s="42"/>
      <c r="R105" s="42"/>
      <c r="S105" s="43"/>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5">
        <f>total_amount_ba($B$2,$D$2,D105,F105,J105,K105,M105)</f>
        <v>0</v>
      </c>
      <c r="BB105" s="45">
        <f>BA105+SUM(N105:AZ105)</f>
        <v>0</v>
      </c>
      <c r="BC105" s="23" t="str">
        <f>SpellNumber(L105,BB105)</f>
        <v>INR Zero Only</v>
      </c>
      <c r="IE105" s="25">
        <v>1.01</v>
      </c>
      <c r="IF105" s="25" t="s">
        <v>36</v>
      </c>
      <c r="IG105" s="25" t="s">
        <v>33</v>
      </c>
      <c r="IH105" s="25">
        <v>123.223</v>
      </c>
      <c r="II105" s="25" t="s">
        <v>34</v>
      </c>
    </row>
    <row r="106" spans="1:243" s="24" customFormat="1" ht="57" customHeight="1">
      <c r="A106" s="92">
        <v>3.23999999999999</v>
      </c>
      <c r="B106" s="103" t="s">
        <v>337</v>
      </c>
      <c r="C106" s="56" t="s">
        <v>245</v>
      </c>
      <c r="D106" s="77">
        <v>1</v>
      </c>
      <c r="E106" s="77" t="s">
        <v>92</v>
      </c>
      <c r="F106" s="47"/>
      <c r="G106" s="26"/>
      <c r="H106" s="20"/>
      <c r="I106" s="19" t="s">
        <v>35</v>
      </c>
      <c r="J106" s="21">
        <f t="shared" si="0"/>
        <v>1</v>
      </c>
      <c r="K106" s="22" t="s">
        <v>41</v>
      </c>
      <c r="L106" s="22" t="s">
        <v>7</v>
      </c>
      <c r="M106" s="48"/>
      <c r="N106" s="42"/>
      <c r="O106" s="42"/>
      <c r="P106" s="46"/>
      <c r="Q106" s="42"/>
      <c r="R106" s="42"/>
      <c r="S106" s="43"/>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5">
        <f>total_amount_ba($B$2,$D$2,D106,F106,J106,K106,M106)</f>
        <v>0</v>
      </c>
      <c r="BB106" s="45">
        <f>BA106+SUM(N106:AZ106)</f>
        <v>0</v>
      </c>
      <c r="BC106" s="23" t="str">
        <f>SpellNumber(L106,BB106)</f>
        <v>INR Zero Only</v>
      </c>
      <c r="IE106" s="25">
        <v>1.01</v>
      </c>
      <c r="IF106" s="25" t="s">
        <v>36</v>
      </c>
      <c r="IG106" s="25" t="s">
        <v>33</v>
      </c>
      <c r="IH106" s="25">
        <v>123.223</v>
      </c>
      <c r="II106" s="25" t="s">
        <v>34</v>
      </c>
    </row>
    <row r="107" spans="1:243" s="14" customFormat="1" ht="54" customHeight="1">
      <c r="A107" s="92">
        <v>3.25</v>
      </c>
      <c r="B107" s="78" t="s">
        <v>426</v>
      </c>
      <c r="C107" s="56" t="s">
        <v>246</v>
      </c>
      <c r="D107" s="71"/>
      <c r="E107" s="54"/>
      <c r="F107" s="18"/>
      <c r="G107" s="18"/>
      <c r="H107" s="18"/>
      <c r="I107" s="18"/>
      <c r="J107" s="18"/>
      <c r="K107" s="18"/>
      <c r="L107" s="18"/>
      <c r="M107" s="18"/>
      <c r="N107" s="18"/>
      <c r="O107" s="18"/>
      <c r="P107" s="18"/>
      <c r="Q107" s="18"/>
      <c r="R107" s="18"/>
      <c r="S107" s="13"/>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63"/>
      <c r="BB107" s="63"/>
      <c r="BC107" s="18"/>
      <c r="IE107" s="15"/>
      <c r="IF107" s="15"/>
      <c r="IG107" s="15"/>
      <c r="IH107" s="15"/>
      <c r="II107" s="15"/>
    </row>
    <row r="108" spans="1:243" s="14" customFormat="1" ht="33" customHeight="1">
      <c r="A108" s="92">
        <v>3.25999999999999</v>
      </c>
      <c r="B108" s="78" t="s">
        <v>329</v>
      </c>
      <c r="C108" s="56" t="s">
        <v>247</v>
      </c>
      <c r="D108" s="71"/>
      <c r="E108" s="54"/>
      <c r="F108" s="18"/>
      <c r="G108" s="18"/>
      <c r="H108" s="18"/>
      <c r="I108" s="18"/>
      <c r="J108" s="18"/>
      <c r="K108" s="18"/>
      <c r="L108" s="18"/>
      <c r="M108" s="18"/>
      <c r="N108" s="18"/>
      <c r="O108" s="18"/>
      <c r="P108" s="18"/>
      <c r="Q108" s="18"/>
      <c r="R108" s="18"/>
      <c r="S108" s="13"/>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63"/>
      <c r="BB108" s="63"/>
      <c r="BC108" s="18"/>
      <c r="IE108" s="15"/>
      <c r="IF108" s="15"/>
      <c r="IG108" s="15"/>
      <c r="IH108" s="15"/>
      <c r="II108" s="15"/>
    </row>
    <row r="109" spans="1:243" s="24" customFormat="1" ht="30" customHeight="1">
      <c r="A109" s="92">
        <v>3.26999999999999</v>
      </c>
      <c r="B109" s="80" t="s">
        <v>338</v>
      </c>
      <c r="C109" s="56" t="s">
        <v>248</v>
      </c>
      <c r="D109" s="77">
        <v>8</v>
      </c>
      <c r="E109" s="77" t="s">
        <v>59</v>
      </c>
      <c r="F109" s="47"/>
      <c r="G109" s="26"/>
      <c r="H109" s="20"/>
      <c r="I109" s="19" t="s">
        <v>35</v>
      </c>
      <c r="J109" s="21">
        <f>IF(I109="Less(-)",-1,1)</f>
        <v>1</v>
      </c>
      <c r="K109" s="22" t="s">
        <v>41</v>
      </c>
      <c r="L109" s="22" t="s">
        <v>7</v>
      </c>
      <c r="M109" s="48"/>
      <c r="N109" s="42"/>
      <c r="O109" s="42"/>
      <c r="P109" s="46"/>
      <c r="Q109" s="42"/>
      <c r="R109" s="42"/>
      <c r="S109" s="43"/>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5">
        <f>total_amount_ba($B$2,$D$2,D109,F109,J109,K109,M109)</f>
        <v>0</v>
      </c>
      <c r="BB109" s="45">
        <f>BA109+SUM(N109:AZ109)</f>
        <v>0</v>
      </c>
      <c r="BC109" s="23" t="str">
        <f>SpellNumber(L109,BB109)</f>
        <v>INR Zero Only</v>
      </c>
      <c r="IE109" s="25">
        <v>1.01</v>
      </c>
      <c r="IF109" s="25" t="s">
        <v>36</v>
      </c>
      <c r="IG109" s="25" t="s">
        <v>33</v>
      </c>
      <c r="IH109" s="25">
        <v>123.223</v>
      </c>
      <c r="II109" s="25" t="s">
        <v>34</v>
      </c>
    </row>
    <row r="110" spans="1:243" s="24" customFormat="1" ht="36.75" customHeight="1">
      <c r="A110" s="92">
        <v>3.27999999999999</v>
      </c>
      <c r="B110" s="80" t="s">
        <v>330</v>
      </c>
      <c r="C110" s="56" t="s">
        <v>249</v>
      </c>
      <c r="D110" s="77">
        <v>24</v>
      </c>
      <c r="E110" s="77" t="s">
        <v>34</v>
      </c>
      <c r="F110" s="47"/>
      <c r="G110" s="26"/>
      <c r="H110" s="20"/>
      <c r="I110" s="19" t="s">
        <v>35</v>
      </c>
      <c r="J110" s="21">
        <f>IF(I110="Less(-)",-1,1)</f>
        <v>1</v>
      </c>
      <c r="K110" s="22" t="s">
        <v>41</v>
      </c>
      <c r="L110" s="22" t="s">
        <v>7</v>
      </c>
      <c r="M110" s="48"/>
      <c r="N110" s="42"/>
      <c r="O110" s="42"/>
      <c r="P110" s="46"/>
      <c r="Q110" s="42"/>
      <c r="R110" s="42"/>
      <c r="S110" s="43"/>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5">
        <f>total_amount_ba($B$2,$D$2,D110,F110,J110,K110,M110)</f>
        <v>0</v>
      </c>
      <c r="BB110" s="45">
        <f>BA110+SUM(N110:AZ110)</f>
        <v>0</v>
      </c>
      <c r="BC110" s="23" t="str">
        <f>SpellNumber(L110,BB110)</f>
        <v>INR Zero Only</v>
      </c>
      <c r="IE110" s="25">
        <v>1.01</v>
      </c>
      <c r="IF110" s="25" t="s">
        <v>36</v>
      </c>
      <c r="IG110" s="25" t="s">
        <v>33</v>
      </c>
      <c r="IH110" s="25">
        <v>123.223</v>
      </c>
      <c r="II110" s="25" t="s">
        <v>34</v>
      </c>
    </row>
    <row r="111" spans="1:243" s="14" customFormat="1" ht="33" customHeight="1">
      <c r="A111" s="92">
        <v>3.28999999999999</v>
      </c>
      <c r="B111" s="81" t="s">
        <v>318</v>
      </c>
      <c r="C111" s="56" t="s">
        <v>250</v>
      </c>
      <c r="D111" s="71"/>
      <c r="E111" s="54"/>
      <c r="F111" s="18"/>
      <c r="G111" s="18"/>
      <c r="H111" s="18"/>
      <c r="I111" s="18"/>
      <c r="J111" s="18"/>
      <c r="K111" s="18"/>
      <c r="L111" s="18"/>
      <c r="M111" s="18"/>
      <c r="N111" s="18"/>
      <c r="O111" s="18"/>
      <c r="P111" s="18"/>
      <c r="Q111" s="18"/>
      <c r="R111" s="18"/>
      <c r="S111" s="13"/>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63"/>
      <c r="BB111" s="63"/>
      <c r="BC111" s="18"/>
      <c r="IE111" s="15"/>
      <c r="IF111" s="15"/>
      <c r="IG111" s="15"/>
      <c r="IH111" s="15"/>
      <c r="II111" s="15"/>
    </row>
    <row r="112" spans="1:243" s="24" customFormat="1" ht="28.5" customHeight="1">
      <c r="A112" s="92">
        <v>3.29999999999999</v>
      </c>
      <c r="B112" s="76" t="s">
        <v>319</v>
      </c>
      <c r="C112" s="56" t="s">
        <v>251</v>
      </c>
      <c r="D112" s="77">
        <v>1</v>
      </c>
      <c r="E112" s="77" t="s">
        <v>71</v>
      </c>
      <c r="F112" s="47"/>
      <c r="G112" s="26"/>
      <c r="H112" s="20"/>
      <c r="I112" s="19" t="s">
        <v>35</v>
      </c>
      <c r="J112" s="21">
        <f>IF(I112="Less(-)",-1,1)</f>
        <v>1</v>
      </c>
      <c r="K112" s="22" t="s">
        <v>41</v>
      </c>
      <c r="L112" s="22" t="s">
        <v>7</v>
      </c>
      <c r="M112" s="48"/>
      <c r="N112" s="42"/>
      <c r="O112" s="42"/>
      <c r="P112" s="46"/>
      <c r="Q112" s="42"/>
      <c r="R112" s="42"/>
      <c r="S112" s="43"/>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5">
        <f>total_amount_ba($B$2,$D$2,D112,F112,J112,K112,M112)</f>
        <v>0</v>
      </c>
      <c r="BB112" s="45">
        <f>BA112+SUM(N112:AZ112)</f>
        <v>0</v>
      </c>
      <c r="BC112" s="23" t="str">
        <f>SpellNumber(L112,BB112)</f>
        <v>INR Zero Only</v>
      </c>
      <c r="IE112" s="25">
        <v>1.01</v>
      </c>
      <c r="IF112" s="25" t="s">
        <v>36</v>
      </c>
      <c r="IG112" s="25" t="s">
        <v>33</v>
      </c>
      <c r="IH112" s="25">
        <v>123.223</v>
      </c>
      <c r="II112" s="25" t="s">
        <v>34</v>
      </c>
    </row>
    <row r="113" spans="1:243" s="24" customFormat="1" ht="36" customHeight="1">
      <c r="A113" s="92">
        <v>3.30999999999999</v>
      </c>
      <c r="B113" s="108" t="s">
        <v>412</v>
      </c>
      <c r="C113" s="56" t="s">
        <v>252</v>
      </c>
      <c r="D113" s="77">
        <v>1</v>
      </c>
      <c r="E113" s="77" t="s">
        <v>71</v>
      </c>
      <c r="F113" s="47"/>
      <c r="G113" s="26"/>
      <c r="H113" s="20"/>
      <c r="I113" s="19" t="s">
        <v>35</v>
      </c>
      <c r="J113" s="21">
        <f>IF(I113="Less(-)",-1,1)</f>
        <v>1</v>
      </c>
      <c r="K113" s="22" t="s">
        <v>41</v>
      </c>
      <c r="L113" s="22" t="s">
        <v>7</v>
      </c>
      <c r="M113" s="48"/>
      <c r="N113" s="42"/>
      <c r="O113" s="42"/>
      <c r="P113" s="46"/>
      <c r="Q113" s="42"/>
      <c r="R113" s="42"/>
      <c r="S113" s="43"/>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5">
        <f>total_amount_ba($B$2,$D$2,D113,F113,J113,K113,M113)</f>
        <v>0</v>
      </c>
      <c r="BB113" s="45">
        <f>BA113+SUM(N113:AZ113)</f>
        <v>0</v>
      </c>
      <c r="BC113" s="23" t="str">
        <f>SpellNumber(L113,BB113)</f>
        <v>INR Zero Only</v>
      </c>
      <c r="IE113" s="25">
        <v>1.01</v>
      </c>
      <c r="IF113" s="25" t="s">
        <v>36</v>
      </c>
      <c r="IG113" s="25" t="s">
        <v>33</v>
      </c>
      <c r="IH113" s="25">
        <v>123.223</v>
      </c>
      <c r="II113" s="25" t="s">
        <v>34</v>
      </c>
    </row>
    <row r="114" spans="1:243" s="24" customFormat="1" ht="33" customHeight="1">
      <c r="A114" s="60" t="s">
        <v>39</v>
      </c>
      <c r="B114" s="61"/>
      <c r="C114" s="57"/>
      <c r="D114" s="72"/>
      <c r="E114" s="64"/>
      <c r="F114" s="65"/>
      <c r="G114" s="65"/>
      <c r="H114" s="66"/>
      <c r="I114" s="66"/>
      <c r="J114" s="66"/>
      <c r="K114" s="66"/>
      <c r="L114" s="6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49">
        <f>SUM(BA14:BA113)</f>
        <v>0</v>
      </c>
      <c r="BB114" s="49">
        <f>SUM(BB14:BB17)</f>
        <v>0</v>
      </c>
      <c r="BC114" s="23"/>
      <c r="IE114" s="25">
        <v>4</v>
      </c>
      <c r="IF114" s="25" t="s">
        <v>37</v>
      </c>
      <c r="IG114" s="25" t="s">
        <v>38</v>
      </c>
      <c r="IH114" s="25">
        <v>10</v>
      </c>
      <c r="II114" s="25" t="s">
        <v>34</v>
      </c>
    </row>
    <row r="115" spans="1:243" s="33" customFormat="1" ht="23.25" customHeight="1" hidden="1">
      <c r="A115" s="61" t="s">
        <v>43</v>
      </c>
      <c r="B115" s="62"/>
      <c r="C115" s="58"/>
      <c r="D115" s="73"/>
      <c r="E115" s="59" t="s">
        <v>40</v>
      </c>
      <c r="F115" s="40"/>
      <c r="G115" s="28"/>
      <c r="H115" s="29"/>
      <c r="I115" s="29"/>
      <c r="J115" s="29"/>
      <c r="K115" s="30"/>
      <c r="L115" s="31"/>
      <c r="M115" s="32"/>
      <c r="O115" s="24"/>
      <c r="P115" s="24"/>
      <c r="Q115" s="24"/>
      <c r="R115" s="24"/>
      <c r="S115" s="24"/>
      <c r="BA115" s="38">
        <f>IF(ISBLANK(F115),0,IF(E115="Excess (+)",ROUND(BA114+(BA114*F115),2),IF(E115="Less (-)",ROUND(BA114+(BA114*F115*(-1)),2),0)))</f>
        <v>0</v>
      </c>
      <c r="BB115" s="39">
        <f>ROUND(BA115,0)</f>
        <v>0</v>
      </c>
      <c r="BC115" s="23" t="str">
        <f>SpellNumber(L115,BB115)</f>
        <v> Zero Only</v>
      </c>
      <c r="IE115" s="34"/>
      <c r="IF115" s="34"/>
      <c r="IG115" s="34"/>
      <c r="IH115" s="34"/>
      <c r="II115" s="34"/>
    </row>
    <row r="116" spans="1:243" s="33" customFormat="1" ht="51" customHeight="1">
      <c r="A116" s="60" t="s">
        <v>42</v>
      </c>
      <c r="B116" s="60"/>
      <c r="C116" s="159" t="str">
        <f>SpellNumber($E$2,BA114)</f>
        <v>INR Zero Only</v>
      </c>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1"/>
      <c r="IE116" s="34"/>
      <c r="IF116" s="34"/>
      <c r="IG116" s="34"/>
      <c r="IH116" s="34"/>
      <c r="II116" s="34"/>
    </row>
    <row r="117" spans="3:243" s="14" customFormat="1" ht="15">
      <c r="C117" s="55"/>
      <c r="D117" s="74"/>
      <c r="E117" s="55"/>
      <c r="F117" s="35"/>
      <c r="G117" s="35"/>
      <c r="H117" s="35"/>
      <c r="I117" s="35"/>
      <c r="J117" s="35"/>
      <c r="K117" s="35"/>
      <c r="L117" s="35"/>
      <c r="M117" s="35"/>
      <c r="O117" s="35"/>
      <c r="BA117" s="35"/>
      <c r="BC117" s="35"/>
      <c r="IE117" s="15"/>
      <c r="IF117" s="15"/>
      <c r="IG117" s="15"/>
      <c r="IH117" s="15"/>
      <c r="II117" s="15"/>
    </row>
  </sheetData>
  <sheetProtection password="880D" sheet="1"/>
  <mergeCells count="8">
    <mergeCell ref="A9:BC9"/>
    <mergeCell ref="C116:BC116"/>
    <mergeCell ref="A1:L1"/>
    <mergeCell ref="A4:BC4"/>
    <mergeCell ref="A5:BC5"/>
    <mergeCell ref="A6:BC6"/>
    <mergeCell ref="A7:BC7"/>
    <mergeCell ref="B8:BC8"/>
  </mergeCells>
  <dataValidations count="22">
    <dataValidation type="decimal" allowBlank="1" showInputMessage="1" showErrorMessage="1" promptTitle="Quantity" prompt="Please enter the Quantity for this item. " errorTitle="Invalid Entry" error="Only Numeric Values are allowed. " sqref="D14:D18 F104:F106 F14:F18 F21:F23 F25:F26 D38:D43 F32:F43 F46 F28:F30 F51:F58 F61 F48:F49 F73 F76:F77 F71 F68 F112:F113 F100:F102 F63:F64 F66 F79:F81 F83:F84 F86 F88:F90 F93:F95 F97 F109:F110">
      <formula1>0</formula1>
      <formula2>999999999999999</formula2>
    </dataValidation>
    <dataValidation allowBlank="1" showInputMessage="1" showErrorMessage="1" promptTitle="Units" prompt="Please enter Units in text" sqref="E14:E18 E38:E43"/>
    <dataValidation type="decimal" allowBlank="1" showInputMessage="1" showErrorMessage="1" promptTitle="Rate Entry" prompt="Please enter the Inspection Charges in Rupees for this item. " errorTitle="Invaid Entry" error="Only Numeric Values are allowed. " sqref="Q104:Q106 Q14:Q18 Q21:Q23 Q25:Q26 Q28:Q30 Q32:Q43 Q46 Q51:Q58 Q61 Q48:Q49 Q73 Q76:Q77 Q71 Q68 Q112:Q113 Q100:Q102 Q63:Q64 Q66 Q79:Q81 Q83:Q84 Q86 Q88:Q90 Q93:Q95 Q97 Q109:Q1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04:R106 R14:R18 R21:R23 R25:R26 R28:R30 R32:R43 R46 R51:R58 R61 R48:R49 R73 R76:R77 R71 R68 R112:R113 R100:R102 R63:R64 R66 R79:R81 R83:R84 R86 R88:R90 R93:R95 R97 R109:R11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04:O106 N14:O18 N21:O23 N25:O26 N28:O30 N32:O43 N46:O46 N51:O58 N61:O61 N48:O49 N73:O73 N76:O77 N71:O71 N68:O68 N112:O113 N100:O102 N63:O64 N66:O66 N79:O81 N83:O84 N86:O86 N88:O90 N93:O95 N97:O97 N109:O110">
      <formula1>0</formula1>
      <formula2>999999999999999</formula2>
    </dataValidation>
    <dataValidation type="decimal" allowBlank="1" showInputMessage="1" showErrorMessage="1" errorTitle="Invalid Entry" error="Only Numeric Values are allowed. " sqref="A21 A77 A61 A69 A71 A75 A73 A79 A14:A18 A25 A27 A29 A31 A33 A35 A37 A39 A41 A23 A45 A47 A43 A51 A53 A55 A57 A49 A59 A63 A65 A67 A81">
      <formula1>0</formula1>
      <formula2>999999999999999</formula2>
    </dataValidation>
    <dataValidation type="list" showInputMessage="1" showErrorMessage="1" sqref="I104:I106 I14:I18 I21:I23 I25:I26 I28:I30 I32:I43 I46 I51:I58 I61 I48:I49 I73 I76:I77 I71 I68 I112:I113 I100:I102 I63:I64 I66 I79:I81 I83:I84 I86 I88:I90 I93:I95 I97 I109:I110">
      <formula1>"Excess(+), Less(-)"</formula1>
    </dataValidation>
    <dataValidation allowBlank="1" showInputMessage="1" showErrorMessage="1" promptTitle="Addition / Deduction" prompt="Please Choose the correct One" sqref="J104:J106 J14:J18 J21:J23 J25:J26 J28:J30 J32:J43 J46 J51:J58 J61 J48:J49 J73 J76:J77 J71 J68 J112:J113 J100:J102 J63:J64 J66 J79:J81 J83:J84 J86 J88:J90 J93:J95 J97 J109:J110"/>
    <dataValidation type="list" allowBlank="1" showInputMessage="1" showErrorMessage="1" sqref="K104:K106 K14:K18 K21:K23 K25:K26 K28:K30 K32:K43 K46 K51:K58 K61 K48:K49 K73 K76:K77 K71 K68 K112:K113 K100:K102 K63:K64 K66 K79:K81 K83:K84 K86 K88:K90 K93:K95 K97 K109:K110">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04:H106 G14:H18 G21:H23 G25:H26 G28:H30 G32:H43 G46:H46 G51:H58 G61:H61 G48:H49 G73:H73 G76:H77 G71:H71 G68:H68 G112:H113 G100:H102 G63:H64 G66:H66 G79:H81 G83:H84 G86:H86 G88:H90 G93:H95 G97:H97 G109:H11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04:M106 M14:M18 M21:M23 M25:M26 M28:M30 M32:M43 M46 M51:M58 M61 M48:M49 M73 M76:M77 M71 M68 M112:M113 M100:M102 M63:M64 M66 M79:M81 M83:M84 M86 M88:M90 M93:M95 M97 M109:M110">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5">
      <formula1>IF(E115&lt;&gt;"Select",0,-1)</formula1>
      <formula2>IF(E115&lt;&gt;"Select",99.99,-1)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5">
      <formula1>0</formula1>
      <formula2>IF(E115&lt;&gt;"Select",99.9,0)</formula2>
    </dataValidation>
    <dataValidation type="list" showInputMessage="1" showErrorMessage="1" promptTitle="Less or Excess" prompt="Please select either LESS  ( - )  or  EXCESS  ( + )" errorTitle="Please enter valid values only" error="Please select either LESS ( - ) or  EXCESS  ( + )" sqref="E115">
      <formula1>IF(ISBLANK(F115),$A$3:$C$3,$B$3:$C$3)</formula1>
    </dataValidation>
    <dataValidation type="list" showInputMessage="1" showErrorMessage="1" promptTitle="Option C1 or D1" prompt="Please select the Option C1 or Option D1" errorTitle="Please enter valid values only" error="Please select the Option C1 or Option D1" sqref="D11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5">
      <formula1>0</formula1>
      <formula2>99.9</formula2>
    </dataValidation>
    <dataValidation allowBlank="1" showInputMessage="1" showErrorMessage="1" promptTitle="Itemcode/Make" prompt="Please enter text" sqref="C14:C113"/>
    <dataValidation type="list" allowBlank="1" showInputMessage="1" showErrorMessage="1" sqref="L104 L105 L106 L107 L108 L109 L110 L111 L1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13">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pageSetUpPr fitToPage="1"/>
  </sheetPr>
  <dimension ref="A1:II73"/>
  <sheetViews>
    <sheetView showGridLines="0" zoomScale="60" zoomScaleNormal="60" zoomScalePageLayoutView="0" workbookViewId="0" topLeftCell="A1">
      <selection activeCell="BF32" sqref="BF32"/>
    </sheetView>
  </sheetViews>
  <sheetFormatPr defaultColWidth="9.140625" defaultRowHeight="15"/>
  <cols>
    <col min="1" max="1" width="11.421875" style="35" customWidth="1"/>
    <col min="2" max="2" width="67.140625" style="35" customWidth="1"/>
    <col min="3" max="3" width="15.7109375" style="55" hidden="1" customWidth="1"/>
    <col min="4" max="4" width="14.57421875" style="104" customWidth="1"/>
    <col min="5" max="5" width="11.28125" style="5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7.00390625" style="35" customWidth="1"/>
    <col min="56" max="238" width="9.140625" style="35" customWidth="1"/>
    <col min="239" max="243" width="9.140625" style="37" customWidth="1"/>
    <col min="244" max="16384" width="9.140625" style="35" customWidth="1"/>
  </cols>
  <sheetData>
    <row r="1" spans="1:243" s="1" customFormat="1" ht="25.5" customHeight="1">
      <c r="A1" s="170" t="str">
        <f>B2&amp;" BoQ"</f>
        <v>Item Rate BoQ</v>
      </c>
      <c r="B1" s="170"/>
      <c r="C1" s="170"/>
      <c r="D1" s="170"/>
      <c r="E1" s="170"/>
      <c r="F1" s="170"/>
      <c r="G1" s="170"/>
      <c r="H1" s="170"/>
      <c r="I1" s="170"/>
      <c r="J1" s="170"/>
      <c r="K1" s="170"/>
      <c r="L1" s="170"/>
      <c r="M1" s="119"/>
      <c r="N1" s="119"/>
      <c r="O1" s="120"/>
      <c r="P1" s="120"/>
      <c r="Q1" s="121"/>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IE1" s="3"/>
      <c r="IF1" s="3"/>
      <c r="IG1" s="3"/>
      <c r="IH1" s="3"/>
      <c r="II1" s="3"/>
    </row>
    <row r="2" spans="1:55" s="1" customFormat="1" ht="25.5" customHeight="1" hidden="1">
      <c r="A2" s="122" t="s">
        <v>3</v>
      </c>
      <c r="B2" s="122" t="s">
        <v>4</v>
      </c>
      <c r="C2" s="123" t="s">
        <v>5</v>
      </c>
      <c r="D2" s="124" t="s">
        <v>6</v>
      </c>
      <c r="E2" s="122" t="s">
        <v>7</v>
      </c>
      <c r="F2" s="119"/>
      <c r="G2" s="119"/>
      <c r="H2" s="119"/>
      <c r="I2" s="119"/>
      <c r="J2" s="125"/>
      <c r="K2" s="125"/>
      <c r="L2" s="125"/>
      <c r="M2" s="119"/>
      <c r="N2" s="119"/>
      <c r="O2" s="120"/>
      <c r="P2" s="120"/>
      <c r="Q2" s="121"/>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243" s="1" customFormat="1" ht="30" customHeight="1" hidden="1">
      <c r="A3" s="119" t="s">
        <v>8</v>
      </c>
      <c r="B3" s="119"/>
      <c r="C3" s="51" t="s">
        <v>9</v>
      </c>
      <c r="D3" s="126"/>
      <c r="E3" s="51"/>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IE3" s="3"/>
      <c r="IF3" s="3"/>
      <c r="IG3" s="3"/>
      <c r="IH3" s="3"/>
      <c r="II3" s="3"/>
    </row>
    <row r="4" spans="1:243" s="6" customFormat="1" ht="30.75" customHeight="1">
      <c r="A4" s="171" t="s">
        <v>53</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IE4" s="7"/>
      <c r="IF4" s="7"/>
      <c r="IG4" s="7"/>
      <c r="IH4" s="7"/>
      <c r="II4" s="7"/>
    </row>
    <row r="5" spans="1:243" s="6" customFormat="1" ht="30.75" customHeight="1">
      <c r="A5" s="171" t="s">
        <v>359</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IE5" s="7"/>
      <c r="IF5" s="7"/>
      <c r="IG5" s="7"/>
      <c r="IH5" s="7"/>
      <c r="II5" s="7"/>
    </row>
    <row r="6" spans="1:243" s="6" customFormat="1" ht="30.75" customHeight="1">
      <c r="A6" s="171" t="s">
        <v>50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IE6" s="7"/>
      <c r="IF6" s="7"/>
      <c r="IG6" s="7"/>
      <c r="IH6" s="7"/>
      <c r="II6" s="7"/>
    </row>
    <row r="7" spans="1:243" s="6" customFormat="1" ht="29.25" customHeight="1" hidden="1">
      <c r="A7" s="172" t="s">
        <v>10</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IE7" s="7"/>
      <c r="IF7" s="7"/>
      <c r="IG7" s="7"/>
      <c r="IH7" s="7"/>
      <c r="II7" s="7"/>
    </row>
    <row r="8" spans="1:243" s="9" customFormat="1" ht="90" customHeight="1">
      <c r="A8" s="127" t="s">
        <v>44</v>
      </c>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IE8" s="10"/>
      <c r="IF8" s="10"/>
      <c r="IG8" s="10"/>
      <c r="IH8" s="10"/>
      <c r="II8" s="10"/>
    </row>
    <row r="9" spans="1:243" s="11" customFormat="1" ht="61.5" customHeight="1">
      <c r="A9" s="168" t="s">
        <v>11</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IE9" s="12"/>
      <c r="IF9" s="12"/>
      <c r="IG9" s="12"/>
      <c r="IH9" s="12"/>
      <c r="II9" s="12"/>
    </row>
    <row r="10" spans="1:243" s="11" customFormat="1" ht="26.25" customHeight="1">
      <c r="A10" s="54" t="s">
        <v>12</v>
      </c>
      <c r="B10" s="54" t="s">
        <v>13</v>
      </c>
      <c r="C10" s="54" t="s">
        <v>13</v>
      </c>
      <c r="D10" s="91" t="s">
        <v>12</v>
      </c>
      <c r="E10" s="54" t="s">
        <v>13</v>
      </c>
      <c r="F10" s="54" t="s">
        <v>14</v>
      </c>
      <c r="G10" s="54" t="s">
        <v>14</v>
      </c>
      <c r="H10" s="54" t="s">
        <v>15</v>
      </c>
      <c r="I10" s="54" t="s">
        <v>13</v>
      </c>
      <c r="J10" s="54" t="s">
        <v>12</v>
      </c>
      <c r="K10" s="54" t="s">
        <v>16</v>
      </c>
      <c r="L10" s="54" t="s">
        <v>13</v>
      </c>
      <c r="M10" s="54" t="s">
        <v>12</v>
      </c>
      <c r="N10" s="54" t="s">
        <v>14</v>
      </c>
      <c r="O10" s="54" t="s">
        <v>14</v>
      </c>
      <c r="P10" s="54" t="s">
        <v>14</v>
      </c>
      <c r="Q10" s="54" t="s">
        <v>14</v>
      </c>
      <c r="R10" s="54" t="s">
        <v>15</v>
      </c>
      <c r="S10" s="54" t="s">
        <v>15</v>
      </c>
      <c r="T10" s="54" t="s">
        <v>14</v>
      </c>
      <c r="U10" s="54" t="s">
        <v>14</v>
      </c>
      <c r="V10" s="54" t="s">
        <v>14</v>
      </c>
      <c r="W10" s="54" t="s">
        <v>14</v>
      </c>
      <c r="X10" s="54" t="s">
        <v>15</v>
      </c>
      <c r="Y10" s="54" t="s">
        <v>15</v>
      </c>
      <c r="Z10" s="54" t="s">
        <v>14</v>
      </c>
      <c r="AA10" s="54" t="s">
        <v>14</v>
      </c>
      <c r="AB10" s="54" t="s">
        <v>14</v>
      </c>
      <c r="AC10" s="54" t="s">
        <v>14</v>
      </c>
      <c r="AD10" s="54" t="s">
        <v>15</v>
      </c>
      <c r="AE10" s="54" t="s">
        <v>15</v>
      </c>
      <c r="AF10" s="54" t="s">
        <v>14</v>
      </c>
      <c r="AG10" s="54" t="s">
        <v>14</v>
      </c>
      <c r="AH10" s="54" t="s">
        <v>14</v>
      </c>
      <c r="AI10" s="54" t="s">
        <v>14</v>
      </c>
      <c r="AJ10" s="54" t="s">
        <v>15</v>
      </c>
      <c r="AK10" s="54" t="s">
        <v>15</v>
      </c>
      <c r="AL10" s="54" t="s">
        <v>14</v>
      </c>
      <c r="AM10" s="54" t="s">
        <v>14</v>
      </c>
      <c r="AN10" s="54" t="s">
        <v>14</v>
      </c>
      <c r="AO10" s="54" t="s">
        <v>14</v>
      </c>
      <c r="AP10" s="54" t="s">
        <v>15</v>
      </c>
      <c r="AQ10" s="54" t="s">
        <v>15</v>
      </c>
      <c r="AR10" s="54" t="s">
        <v>14</v>
      </c>
      <c r="AS10" s="54" t="s">
        <v>14</v>
      </c>
      <c r="AT10" s="54" t="s">
        <v>12</v>
      </c>
      <c r="AU10" s="54" t="s">
        <v>12</v>
      </c>
      <c r="AV10" s="54" t="s">
        <v>15</v>
      </c>
      <c r="AW10" s="54" t="s">
        <v>15</v>
      </c>
      <c r="AX10" s="54" t="s">
        <v>12</v>
      </c>
      <c r="AY10" s="54" t="s">
        <v>12</v>
      </c>
      <c r="AZ10" s="54" t="s">
        <v>17</v>
      </c>
      <c r="BA10" s="54" t="s">
        <v>12</v>
      </c>
      <c r="BB10" s="54" t="s">
        <v>12</v>
      </c>
      <c r="BC10" s="54" t="s">
        <v>13</v>
      </c>
      <c r="IE10" s="12"/>
      <c r="IF10" s="12"/>
      <c r="IG10" s="12"/>
      <c r="IH10" s="12"/>
      <c r="II10" s="12"/>
    </row>
    <row r="11" spans="1:243" s="14" customFormat="1" ht="94.5" customHeight="1">
      <c r="A11" s="18" t="s">
        <v>0</v>
      </c>
      <c r="B11" s="18" t="s">
        <v>18</v>
      </c>
      <c r="C11" s="54" t="s">
        <v>1</v>
      </c>
      <c r="D11" s="91" t="s">
        <v>19</v>
      </c>
      <c r="E11" s="54" t="s">
        <v>20</v>
      </c>
      <c r="F11" s="18" t="s">
        <v>45</v>
      </c>
      <c r="G11" s="18"/>
      <c r="H11" s="18"/>
      <c r="I11" s="18" t="s">
        <v>21</v>
      </c>
      <c r="J11" s="18" t="s">
        <v>22</v>
      </c>
      <c r="K11" s="18" t="s">
        <v>23</v>
      </c>
      <c r="L11" s="18" t="s">
        <v>24</v>
      </c>
      <c r="M11" s="128" t="s">
        <v>51</v>
      </c>
      <c r="N11" s="18" t="s">
        <v>25</v>
      </c>
      <c r="O11" s="18" t="s">
        <v>26</v>
      </c>
      <c r="P11" s="18" t="s">
        <v>49</v>
      </c>
      <c r="Q11" s="18" t="s">
        <v>27</v>
      </c>
      <c r="R11" s="18"/>
      <c r="S11" s="18"/>
      <c r="T11" s="18" t="s">
        <v>28</v>
      </c>
      <c r="U11" s="18" t="s">
        <v>29</v>
      </c>
      <c r="V11" s="18" t="s">
        <v>30</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29" t="s">
        <v>52</v>
      </c>
      <c r="BB11" s="130" t="s">
        <v>31</v>
      </c>
      <c r="BC11" s="129" t="s">
        <v>32</v>
      </c>
      <c r="IE11" s="15"/>
      <c r="IF11" s="15"/>
      <c r="IG11" s="15"/>
      <c r="IH11" s="15"/>
      <c r="II11" s="15"/>
    </row>
    <row r="12" spans="1:243" s="14" customFormat="1" ht="15">
      <c r="A12" s="18">
        <v>1</v>
      </c>
      <c r="B12" s="18">
        <v>2</v>
      </c>
      <c r="C12" s="54">
        <v>3</v>
      </c>
      <c r="D12" s="18">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50.25" customHeight="1">
      <c r="A13" s="113">
        <v>1</v>
      </c>
      <c r="B13" s="111" t="s">
        <v>339</v>
      </c>
      <c r="C13" s="54"/>
      <c r="D13" s="91"/>
      <c r="E13" s="54"/>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IE13" s="15"/>
      <c r="IF13" s="15"/>
      <c r="IG13" s="15"/>
      <c r="IH13" s="15"/>
      <c r="II13" s="15"/>
    </row>
    <row r="14" spans="1:243" s="24" customFormat="1" ht="165" customHeight="1">
      <c r="A14" s="90">
        <v>1.01</v>
      </c>
      <c r="B14" s="114" t="s">
        <v>372</v>
      </c>
      <c r="C14" s="56" t="s">
        <v>46</v>
      </c>
      <c r="D14" s="115">
        <v>0.4</v>
      </c>
      <c r="E14" s="116" t="s">
        <v>408</v>
      </c>
      <c r="F14" s="47"/>
      <c r="G14" s="26"/>
      <c r="H14" s="20"/>
      <c r="I14" s="19" t="s">
        <v>35</v>
      </c>
      <c r="J14" s="21">
        <f aca="true" t="shared" si="0" ref="J14:J68">IF(I14="Less(-)",-1,1)</f>
        <v>1</v>
      </c>
      <c r="K14" s="22" t="s">
        <v>41</v>
      </c>
      <c r="L14" s="22" t="s">
        <v>7</v>
      </c>
      <c r="M14" s="48"/>
      <c r="N14" s="42"/>
      <c r="O14" s="42"/>
      <c r="P14" s="46"/>
      <c r="Q14" s="42"/>
      <c r="R14" s="42"/>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131">
        <f aca="true" t="shared" si="1" ref="BA14:BA21">total_amount_ba($B$2,$D$2,D14,F14,J14,K14,M14)</f>
        <v>0</v>
      </c>
      <c r="BB14" s="131">
        <f aca="true" t="shared" si="2" ref="BB14:BB21">BA14+SUM(N14:AZ14)</f>
        <v>0</v>
      </c>
      <c r="BC14" s="23" t="str">
        <f aca="true" t="shared" si="3" ref="BC14:BC21">SpellNumber(L14,BB14)</f>
        <v>INR Zero Only</v>
      </c>
      <c r="IE14" s="25">
        <v>1.01</v>
      </c>
      <c r="IF14" s="25" t="s">
        <v>36</v>
      </c>
      <c r="IG14" s="25" t="s">
        <v>33</v>
      </c>
      <c r="IH14" s="25">
        <v>123.223</v>
      </c>
      <c r="II14" s="25" t="s">
        <v>34</v>
      </c>
    </row>
    <row r="15" spans="1:243" s="24" customFormat="1" ht="104.25" customHeight="1">
      <c r="A15" s="113">
        <v>1.02</v>
      </c>
      <c r="B15" s="114" t="s">
        <v>373</v>
      </c>
      <c r="C15" s="56" t="s">
        <v>47</v>
      </c>
      <c r="D15" s="115">
        <v>5000</v>
      </c>
      <c r="E15" s="116" t="s">
        <v>341</v>
      </c>
      <c r="F15" s="47"/>
      <c r="G15" s="26"/>
      <c r="H15" s="20"/>
      <c r="I15" s="19" t="s">
        <v>35</v>
      </c>
      <c r="J15" s="21">
        <f t="shared" si="0"/>
        <v>1</v>
      </c>
      <c r="K15" s="22" t="s">
        <v>41</v>
      </c>
      <c r="L15" s="22" t="s">
        <v>7</v>
      </c>
      <c r="M15" s="48"/>
      <c r="N15" s="42"/>
      <c r="O15" s="42"/>
      <c r="P15" s="46"/>
      <c r="Q15" s="42"/>
      <c r="R15" s="42"/>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131">
        <f t="shared" si="1"/>
        <v>0</v>
      </c>
      <c r="BB15" s="131">
        <f t="shared" si="2"/>
        <v>0</v>
      </c>
      <c r="BC15" s="23" t="str">
        <f t="shared" si="3"/>
        <v>INR Zero Only</v>
      </c>
      <c r="IE15" s="25">
        <v>1.01</v>
      </c>
      <c r="IF15" s="25" t="s">
        <v>36</v>
      </c>
      <c r="IG15" s="25" t="s">
        <v>33</v>
      </c>
      <c r="IH15" s="25">
        <v>123.223</v>
      </c>
      <c r="II15" s="25" t="s">
        <v>34</v>
      </c>
    </row>
    <row r="16" spans="1:243" s="24" customFormat="1" ht="131.25" customHeight="1">
      <c r="A16" s="90">
        <v>1.03</v>
      </c>
      <c r="B16" s="154" t="s">
        <v>417</v>
      </c>
      <c r="C16" s="56" t="s">
        <v>48</v>
      </c>
      <c r="D16" s="115">
        <v>3500</v>
      </c>
      <c r="E16" s="116" t="s">
        <v>342</v>
      </c>
      <c r="F16" s="47"/>
      <c r="G16" s="26"/>
      <c r="H16" s="20"/>
      <c r="I16" s="19" t="s">
        <v>35</v>
      </c>
      <c r="J16" s="21">
        <f t="shared" si="0"/>
        <v>1</v>
      </c>
      <c r="K16" s="22" t="s">
        <v>41</v>
      </c>
      <c r="L16" s="22" t="s">
        <v>7</v>
      </c>
      <c r="M16" s="48"/>
      <c r="N16" s="42"/>
      <c r="O16" s="42"/>
      <c r="P16" s="46"/>
      <c r="Q16" s="42"/>
      <c r="R16" s="42"/>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131">
        <f t="shared" si="1"/>
        <v>0</v>
      </c>
      <c r="BB16" s="131">
        <f t="shared" si="2"/>
        <v>0</v>
      </c>
      <c r="BC16" s="23" t="str">
        <f t="shared" si="3"/>
        <v>INR Zero Only</v>
      </c>
      <c r="IE16" s="25">
        <v>1.01</v>
      </c>
      <c r="IF16" s="25" t="s">
        <v>36</v>
      </c>
      <c r="IG16" s="25" t="s">
        <v>33</v>
      </c>
      <c r="IH16" s="25">
        <v>123.223</v>
      </c>
      <c r="II16" s="25" t="s">
        <v>34</v>
      </c>
    </row>
    <row r="17" spans="1:243" s="24" customFormat="1" ht="353.25" customHeight="1">
      <c r="A17" s="113">
        <v>1.04</v>
      </c>
      <c r="B17" s="114" t="s">
        <v>374</v>
      </c>
      <c r="C17" s="56" t="s">
        <v>155</v>
      </c>
      <c r="D17" s="115">
        <v>350</v>
      </c>
      <c r="E17" s="116" t="s">
        <v>342</v>
      </c>
      <c r="F17" s="47"/>
      <c r="G17" s="26"/>
      <c r="H17" s="20"/>
      <c r="I17" s="19" t="s">
        <v>35</v>
      </c>
      <c r="J17" s="21">
        <f t="shared" si="0"/>
        <v>1</v>
      </c>
      <c r="K17" s="22" t="s">
        <v>41</v>
      </c>
      <c r="L17" s="22" t="s">
        <v>7</v>
      </c>
      <c r="M17" s="48"/>
      <c r="N17" s="42"/>
      <c r="O17" s="42"/>
      <c r="P17" s="46"/>
      <c r="Q17" s="42"/>
      <c r="R17" s="42"/>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131">
        <f t="shared" si="1"/>
        <v>0</v>
      </c>
      <c r="BB17" s="131">
        <f t="shared" si="2"/>
        <v>0</v>
      </c>
      <c r="BC17" s="23" t="str">
        <f t="shared" si="3"/>
        <v>INR Zero Only</v>
      </c>
      <c r="IE17" s="25">
        <v>1.01</v>
      </c>
      <c r="IF17" s="25" t="s">
        <v>36</v>
      </c>
      <c r="IG17" s="25" t="s">
        <v>33</v>
      </c>
      <c r="IH17" s="25">
        <v>123.223</v>
      </c>
      <c r="II17" s="25" t="s">
        <v>34</v>
      </c>
    </row>
    <row r="18" spans="1:243" s="24" customFormat="1" ht="131.25" customHeight="1">
      <c r="A18" s="90">
        <v>1.05</v>
      </c>
      <c r="B18" s="114" t="s">
        <v>375</v>
      </c>
      <c r="C18" s="56" t="s">
        <v>156</v>
      </c>
      <c r="D18" s="115">
        <v>225</v>
      </c>
      <c r="E18" s="116" t="s">
        <v>323</v>
      </c>
      <c r="F18" s="47"/>
      <c r="G18" s="26"/>
      <c r="H18" s="20"/>
      <c r="I18" s="19" t="s">
        <v>35</v>
      </c>
      <c r="J18" s="21">
        <f t="shared" si="0"/>
        <v>1</v>
      </c>
      <c r="K18" s="22" t="s">
        <v>41</v>
      </c>
      <c r="L18" s="22" t="s">
        <v>7</v>
      </c>
      <c r="M18" s="48"/>
      <c r="N18" s="42"/>
      <c r="O18" s="42"/>
      <c r="P18" s="46"/>
      <c r="Q18" s="42"/>
      <c r="R18" s="42"/>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131">
        <f t="shared" si="1"/>
        <v>0</v>
      </c>
      <c r="BB18" s="131">
        <f t="shared" si="2"/>
        <v>0</v>
      </c>
      <c r="BC18" s="23" t="str">
        <f t="shared" si="3"/>
        <v>INR Zero Only</v>
      </c>
      <c r="IE18" s="25">
        <v>1.01</v>
      </c>
      <c r="IF18" s="25" t="s">
        <v>36</v>
      </c>
      <c r="IG18" s="25" t="s">
        <v>33</v>
      </c>
      <c r="IH18" s="25">
        <v>123.223</v>
      </c>
      <c r="II18" s="25" t="s">
        <v>34</v>
      </c>
    </row>
    <row r="19" spans="1:243" s="24" customFormat="1" ht="60" customHeight="1">
      <c r="A19" s="113">
        <v>1.06</v>
      </c>
      <c r="B19" s="114" t="s">
        <v>376</v>
      </c>
      <c r="C19" s="56" t="s">
        <v>158</v>
      </c>
      <c r="D19" s="115">
        <v>750</v>
      </c>
      <c r="E19" s="116" t="s">
        <v>343</v>
      </c>
      <c r="F19" s="47"/>
      <c r="G19" s="26"/>
      <c r="H19" s="20"/>
      <c r="I19" s="19" t="s">
        <v>35</v>
      </c>
      <c r="J19" s="21">
        <f t="shared" si="0"/>
        <v>1</v>
      </c>
      <c r="K19" s="22" t="s">
        <v>41</v>
      </c>
      <c r="L19" s="22" t="s">
        <v>7</v>
      </c>
      <c r="M19" s="48"/>
      <c r="N19" s="42"/>
      <c r="O19" s="42"/>
      <c r="P19" s="46"/>
      <c r="Q19" s="42"/>
      <c r="R19" s="42"/>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131">
        <f t="shared" si="1"/>
        <v>0</v>
      </c>
      <c r="BB19" s="131">
        <f t="shared" si="2"/>
        <v>0</v>
      </c>
      <c r="BC19" s="23" t="str">
        <f t="shared" si="3"/>
        <v>INR Zero Only</v>
      </c>
      <c r="IE19" s="25">
        <v>1.01</v>
      </c>
      <c r="IF19" s="25" t="s">
        <v>36</v>
      </c>
      <c r="IG19" s="25" t="s">
        <v>33</v>
      </c>
      <c r="IH19" s="25">
        <v>123.223</v>
      </c>
      <c r="II19" s="25" t="s">
        <v>34</v>
      </c>
    </row>
    <row r="20" spans="1:243" s="24" customFormat="1" ht="49.5" customHeight="1">
      <c r="A20" s="90">
        <v>1.07</v>
      </c>
      <c r="B20" s="114" t="s">
        <v>377</v>
      </c>
      <c r="C20" s="56" t="s">
        <v>159</v>
      </c>
      <c r="D20" s="115">
        <v>350</v>
      </c>
      <c r="E20" s="116" t="s">
        <v>342</v>
      </c>
      <c r="F20" s="47"/>
      <c r="G20" s="26"/>
      <c r="H20" s="20"/>
      <c r="I20" s="19" t="s">
        <v>35</v>
      </c>
      <c r="J20" s="21">
        <f>IF(I20="Less(-)",-1,1)</f>
        <v>1</v>
      </c>
      <c r="K20" s="22" t="s">
        <v>41</v>
      </c>
      <c r="L20" s="22" t="s">
        <v>7</v>
      </c>
      <c r="M20" s="48"/>
      <c r="N20" s="42"/>
      <c r="O20" s="42"/>
      <c r="P20" s="46"/>
      <c r="Q20" s="42"/>
      <c r="R20" s="42"/>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131">
        <f>total_amount_ba($B$2,$D$2,D20,F20,J20,K20,M20)</f>
        <v>0</v>
      </c>
      <c r="BB20" s="131">
        <f>BA20+SUM(N20:AZ20)</f>
        <v>0</v>
      </c>
      <c r="BC20" s="23" t="str">
        <f>SpellNumber(L20,BB20)</f>
        <v>INR Zero Only</v>
      </c>
      <c r="IE20" s="25">
        <v>1.01</v>
      </c>
      <c r="IF20" s="25" t="s">
        <v>36</v>
      </c>
      <c r="IG20" s="25" t="s">
        <v>33</v>
      </c>
      <c r="IH20" s="25">
        <v>123.223</v>
      </c>
      <c r="II20" s="25" t="s">
        <v>34</v>
      </c>
    </row>
    <row r="21" spans="1:243" s="24" customFormat="1" ht="40.5" customHeight="1">
      <c r="A21" s="113">
        <v>1.08</v>
      </c>
      <c r="B21" s="117" t="s">
        <v>378</v>
      </c>
      <c r="C21" s="56" t="s">
        <v>160</v>
      </c>
      <c r="D21" s="115">
        <f>D20</f>
        <v>350</v>
      </c>
      <c r="E21" s="116" t="s">
        <v>342</v>
      </c>
      <c r="F21" s="47"/>
      <c r="G21" s="26"/>
      <c r="H21" s="20"/>
      <c r="I21" s="19" t="s">
        <v>35</v>
      </c>
      <c r="J21" s="21">
        <f t="shared" si="0"/>
        <v>1</v>
      </c>
      <c r="K21" s="22" t="s">
        <v>41</v>
      </c>
      <c r="L21" s="22" t="s">
        <v>7</v>
      </c>
      <c r="M21" s="48"/>
      <c r="N21" s="42"/>
      <c r="O21" s="42"/>
      <c r="P21" s="46"/>
      <c r="Q21" s="42"/>
      <c r="R21" s="42"/>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131">
        <f t="shared" si="1"/>
        <v>0</v>
      </c>
      <c r="BB21" s="131">
        <f t="shared" si="2"/>
        <v>0</v>
      </c>
      <c r="BC21" s="23" t="str">
        <f t="shared" si="3"/>
        <v>INR Zero Only</v>
      </c>
      <c r="IE21" s="25">
        <v>1.01</v>
      </c>
      <c r="IF21" s="25" t="s">
        <v>36</v>
      </c>
      <c r="IG21" s="25" t="s">
        <v>33</v>
      </c>
      <c r="IH21" s="25">
        <v>123.223</v>
      </c>
      <c r="II21" s="25" t="s">
        <v>34</v>
      </c>
    </row>
    <row r="22" spans="1:243" s="14" customFormat="1" ht="37.5" customHeight="1">
      <c r="A22" s="90">
        <v>1.09</v>
      </c>
      <c r="B22" s="110" t="s">
        <v>344</v>
      </c>
      <c r="C22" s="56" t="s">
        <v>161</v>
      </c>
      <c r="D22" s="91"/>
      <c r="E22" s="54"/>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IE22" s="15"/>
      <c r="IF22" s="15"/>
      <c r="IG22" s="15"/>
      <c r="IH22" s="15"/>
      <c r="II22" s="15"/>
    </row>
    <row r="23" spans="1:243" s="24" customFormat="1" ht="101.25" customHeight="1">
      <c r="A23" s="113">
        <v>1.1</v>
      </c>
      <c r="B23" s="114" t="s">
        <v>373</v>
      </c>
      <c r="C23" s="56" t="s">
        <v>162</v>
      </c>
      <c r="D23" s="118">
        <v>56.25</v>
      </c>
      <c r="E23" s="116" t="s">
        <v>342</v>
      </c>
      <c r="F23" s="47"/>
      <c r="G23" s="26"/>
      <c r="H23" s="20"/>
      <c r="I23" s="19" t="s">
        <v>35</v>
      </c>
      <c r="J23" s="21">
        <f t="shared" si="0"/>
        <v>1</v>
      </c>
      <c r="K23" s="22" t="s">
        <v>41</v>
      </c>
      <c r="L23" s="22" t="s">
        <v>7</v>
      </c>
      <c r="M23" s="48"/>
      <c r="N23" s="42"/>
      <c r="O23" s="42"/>
      <c r="P23" s="46"/>
      <c r="Q23" s="42"/>
      <c r="R23" s="42"/>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131">
        <f aca="true" t="shared" si="4" ref="BA23:BA28">total_amount_ba($B$2,$D$2,D23,F23,J23,K23,M23)</f>
        <v>0</v>
      </c>
      <c r="BB23" s="131">
        <f aca="true" t="shared" si="5" ref="BB23:BB28">BA23+SUM(N23:AZ23)</f>
        <v>0</v>
      </c>
      <c r="BC23" s="23" t="str">
        <f aca="true" t="shared" si="6" ref="BC23:BC28">SpellNumber(L23,BB23)</f>
        <v>INR Zero Only</v>
      </c>
      <c r="IE23" s="25">
        <v>1.01</v>
      </c>
      <c r="IF23" s="25" t="s">
        <v>36</v>
      </c>
      <c r="IG23" s="25" t="s">
        <v>33</v>
      </c>
      <c r="IH23" s="25">
        <v>123.223</v>
      </c>
      <c r="II23" s="25" t="s">
        <v>34</v>
      </c>
    </row>
    <row r="24" spans="1:243" s="24" customFormat="1" ht="375" customHeight="1">
      <c r="A24" s="90">
        <v>1.11</v>
      </c>
      <c r="B24" s="114" t="s">
        <v>379</v>
      </c>
      <c r="C24" s="56" t="s">
        <v>163</v>
      </c>
      <c r="D24" s="118">
        <v>7.03</v>
      </c>
      <c r="E24" s="116" t="s">
        <v>342</v>
      </c>
      <c r="F24" s="47"/>
      <c r="G24" s="26"/>
      <c r="H24" s="20"/>
      <c r="I24" s="19" t="s">
        <v>35</v>
      </c>
      <c r="J24" s="21">
        <f t="shared" si="0"/>
        <v>1</v>
      </c>
      <c r="K24" s="22" t="s">
        <v>41</v>
      </c>
      <c r="L24" s="22" t="s">
        <v>7</v>
      </c>
      <c r="M24" s="48"/>
      <c r="N24" s="42"/>
      <c r="O24" s="42"/>
      <c r="P24" s="46"/>
      <c r="Q24" s="42"/>
      <c r="R24" s="42"/>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131">
        <f t="shared" si="4"/>
        <v>0</v>
      </c>
      <c r="BB24" s="131">
        <f t="shared" si="5"/>
        <v>0</v>
      </c>
      <c r="BC24" s="23" t="str">
        <f t="shared" si="6"/>
        <v>INR Zero Only</v>
      </c>
      <c r="IE24" s="25">
        <v>1.01</v>
      </c>
      <c r="IF24" s="25" t="s">
        <v>36</v>
      </c>
      <c r="IG24" s="25" t="s">
        <v>33</v>
      </c>
      <c r="IH24" s="25">
        <v>123.223</v>
      </c>
      <c r="II24" s="25" t="s">
        <v>34</v>
      </c>
    </row>
    <row r="25" spans="1:243" s="24" customFormat="1" ht="303" customHeight="1">
      <c r="A25" s="113">
        <v>1.12</v>
      </c>
      <c r="B25" s="114" t="s">
        <v>380</v>
      </c>
      <c r="C25" s="56" t="s">
        <v>164</v>
      </c>
      <c r="D25" s="118">
        <v>45.54</v>
      </c>
      <c r="E25" s="116" t="s">
        <v>342</v>
      </c>
      <c r="F25" s="47"/>
      <c r="G25" s="26"/>
      <c r="H25" s="20"/>
      <c r="I25" s="19" t="s">
        <v>35</v>
      </c>
      <c r="J25" s="21">
        <f t="shared" si="0"/>
        <v>1</v>
      </c>
      <c r="K25" s="22" t="s">
        <v>41</v>
      </c>
      <c r="L25" s="22" t="s">
        <v>7</v>
      </c>
      <c r="M25" s="48"/>
      <c r="N25" s="42"/>
      <c r="O25" s="42"/>
      <c r="P25" s="46"/>
      <c r="Q25" s="42"/>
      <c r="R25" s="42"/>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131">
        <f t="shared" si="4"/>
        <v>0</v>
      </c>
      <c r="BB25" s="131">
        <f t="shared" si="5"/>
        <v>0</v>
      </c>
      <c r="BC25" s="23" t="str">
        <f t="shared" si="6"/>
        <v>INR Zero Only</v>
      </c>
      <c r="IE25" s="25">
        <v>1.01</v>
      </c>
      <c r="IF25" s="25" t="s">
        <v>36</v>
      </c>
      <c r="IG25" s="25" t="s">
        <v>33</v>
      </c>
      <c r="IH25" s="25">
        <v>123.223</v>
      </c>
      <c r="II25" s="25" t="s">
        <v>34</v>
      </c>
    </row>
    <row r="26" spans="1:243" s="24" customFormat="1" ht="92.25" customHeight="1">
      <c r="A26" s="90">
        <v>1.13</v>
      </c>
      <c r="B26" s="114" t="s">
        <v>381</v>
      </c>
      <c r="C26" s="56" t="s">
        <v>165</v>
      </c>
      <c r="D26" s="118">
        <f>212.65*100</f>
        <v>21265</v>
      </c>
      <c r="E26" s="116" t="s">
        <v>384</v>
      </c>
      <c r="F26" s="47"/>
      <c r="G26" s="26"/>
      <c r="H26" s="20"/>
      <c r="I26" s="19" t="s">
        <v>35</v>
      </c>
      <c r="J26" s="21">
        <f t="shared" si="0"/>
        <v>1</v>
      </c>
      <c r="K26" s="22" t="s">
        <v>41</v>
      </c>
      <c r="L26" s="22" t="s">
        <v>7</v>
      </c>
      <c r="M26" s="48"/>
      <c r="N26" s="42"/>
      <c r="O26" s="42"/>
      <c r="P26" s="46"/>
      <c r="Q26" s="42"/>
      <c r="R26" s="42"/>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131">
        <f t="shared" si="4"/>
        <v>0</v>
      </c>
      <c r="BB26" s="131">
        <f t="shared" si="5"/>
        <v>0</v>
      </c>
      <c r="BC26" s="23" t="str">
        <f t="shared" si="6"/>
        <v>INR Zero Only</v>
      </c>
      <c r="IE26" s="25">
        <v>1.01</v>
      </c>
      <c r="IF26" s="25" t="s">
        <v>36</v>
      </c>
      <c r="IG26" s="25" t="s">
        <v>33</v>
      </c>
      <c r="IH26" s="25">
        <v>123.223</v>
      </c>
      <c r="II26" s="25" t="s">
        <v>34</v>
      </c>
    </row>
    <row r="27" spans="1:243" s="24" customFormat="1" ht="93.75" customHeight="1">
      <c r="A27" s="113">
        <v>1.14</v>
      </c>
      <c r="B27" s="114" t="s">
        <v>382</v>
      </c>
      <c r="C27" s="56" t="s">
        <v>166</v>
      </c>
      <c r="D27" s="118">
        <f>12*100</f>
        <v>1200</v>
      </c>
      <c r="E27" s="115" t="s">
        <v>384</v>
      </c>
      <c r="F27" s="47"/>
      <c r="G27" s="26"/>
      <c r="H27" s="20"/>
      <c r="I27" s="19" t="s">
        <v>35</v>
      </c>
      <c r="J27" s="21">
        <f t="shared" si="0"/>
        <v>1</v>
      </c>
      <c r="K27" s="22" t="s">
        <v>41</v>
      </c>
      <c r="L27" s="22" t="s">
        <v>7</v>
      </c>
      <c r="M27" s="48"/>
      <c r="N27" s="42"/>
      <c r="O27" s="42"/>
      <c r="P27" s="46"/>
      <c r="Q27" s="42"/>
      <c r="R27" s="42"/>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131">
        <f t="shared" si="4"/>
        <v>0</v>
      </c>
      <c r="BB27" s="131">
        <f t="shared" si="5"/>
        <v>0</v>
      </c>
      <c r="BC27" s="23" t="str">
        <f t="shared" si="6"/>
        <v>INR Zero Only</v>
      </c>
      <c r="IE27" s="25">
        <v>1.01</v>
      </c>
      <c r="IF27" s="25" t="s">
        <v>36</v>
      </c>
      <c r="IG27" s="25" t="s">
        <v>33</v>
      </c>
      <c r="IH27" s="25">
        <v>123.223</v>
      </c>
      <c r="II27" s="25" t="s">
        <v>34</v>
      </c>
    </row>
    <row r="28" spans="1:243" s="24" customFormat="1" ht="90" customHeight="1">
      <c r="A28" s="90">
        <v>1.15</v>
      </c>
      <c r="B28" s="114" t="s">
        <v>383</v>
      </c>
      <c r="C28" s="56" t="s">
        <v>167</v>
      </c>
      <c r="D28" s="118">
        <v>100</v>
      </c>
      <c r="E28" s="116" t="s">
        <v>345</v>
      </c>
      <c r="F28" s="47"/>
      <c r="G28" s="26"/>
      <c r="H28" s="20"/>
      <c r="I28" s="19" t="s">
        <v>35</v>
      </c>
      <c r="J28" s="21">
        <f t="shared" si="0"/>
        <v>1</v>
      </c>
      <c r="K28" s="22" t="s">
        <v>41</v>
      </c>
      <c r="L28" s="22" t="s">
        <v>7</v>
      </c>
      <c r="M28" s="48"/>
      <c r="N28" s="42"/>
      <c r="O28" s="42"/>
      <c r="P28" s="46"/>
      <c r="Q28" s="42"/>
      <c r="R28" s="42"/>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131">
        <f t="shared" si="4"/>
        <v>0</v>
      </c>
      <c r="BB28" s="131">
        <f t="shared" si="5"/>
        <v>0</v>
      </c>
      <c r="BC28" s="23" t="str">
        <f t="shared" si="6"/>
        <v>INR Zero Only</v>
      </c>
      <c r="IE28" s="25">
        <v>1.01</v>
      </c>
      <c r="IF28" s="25" t="s">
        <v>36</v>
      </c>
      <c r="IG28" s="25" t="s">
        <v>33</v>
      </c>
      <c r="IH28" s="25">
        <v>123.223</v>
      </c>
      <c r="II28" s="25" t="s">
        <v>34</v>
      </c>
    </row>
    <row r="29" spans="1:243" s="14" customFormat="1" ht="34.5" customHeight="1">
      <c r="A29" s="113">
        <v>1.16</v>
      </c>
      <c r="B29" s="110" t="s">
        <v>407</v>
      </c>
      <c r="C29" s="56" t="s">
        <v>168</v>
      </c>
      <c r="D29" s="91"/>
      <c r="E29" s="54"/>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IE29" s="15"/>
      <c r="IF29" s="15"/>
      <c r="IG29" s="15"/>
      <c r="IH29" s="15"/>
      <c r="II29" s="15"/>
    </row>
    <row r="30" spans="1:243" s="24" customFormat="1" ht="116.25" customHeight="1">
      <c r="A30" s="90">
        <v>1.17</v>
      </c>
      <c r="B30" s="114" t="s">
        <v>385</v>
      </c>
      <c r="C30" s="56" t="s">
        <v>169</v>
      </c>
      <c r="D30" s="105">
        <v>924</v>
      </c>
      <c r="E30" s="106" t="s">
        <v>341</v>
      </c>
      <c r="F30" s="47"/>
      <c r="G30" s="26"/>
      <c r="H30" s="20"/>
      <c r="I30" s="19" t="s">
        <v>35</v>
      </c>
      <c r="J30" s="21">
        <f t="shared" si="0"/>
        <v>1</v>
      </c>
      <c r="K30" s="22" t="s">
        <v>41</v>
      </c>
      <c r="L30" s="22" t="s">
        <v>7</v>
      </c>
      <c r="M30" s="48"/>
      <c r="N30" s="42"/>
      <c r="O30" s="42"/>
      <c r="P30" s="46"/>
      <c r="Q30" s="42"/>
      <c r="R30" s="42"/>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131">
        <f>total_amount_ba($B$2,$D$2,D30,F30,J30,K30,M30)</f>
        <v>0</v>
      </c>
      <c r="BB30" s="131">
        <f>BA30+SUM(N30:AZ30)</f>
        <v>0</v>
      </c>
      <c r="BC30" s="23" t="str">
        <f>SpellNumber(L30,BB30)</f>
        <v>INR Zero Only</v>
      </c>
      <c r="IE30" s="25">
        <v>1.01</v>
      </c>
      <c r="IF30" s="25" t="s">
        <v>36</v>
      </c>
      <c r="IG30" s="25" t="s">
        <v>33</v>
      </c>
      <c r="IH30" s="25">
        <v>123.223</v>
      </c>
      <c r="II30" s="25" t="s">
        <v>34</v>
      </c>
    </row>
    <row r="31" spans="1:243" s="24" customFormat="1" ht="351.75" customHeight="1">
      <c r="A31" s="113">
        <v>1.18</v>
      </c>
      <c r="B31" s="114" t="s">
        <v>379</v>
      </c>
      <c r="C31" s="56" t="s">
        <v>170</v>
      </c>
      <c r="D31" s="105">
        <v>30.8</v>
      </c>
      <c r="E31" s="106" t="s">
        <v>341</v>
      </c>
      <c r="F31" s="47"/>
      <c r="G31" s="26"/>
      <c r="H31" s="20"/>
      <c r="I31" s="19" t="s">
        <v>35</v>
      </c>
      <c r="J31" s="21">
        <f t="shared" si="0"/>
        <v>1</v>
      </c>
      <c r="K31" s="22" t="s">
        <v>41</v>
      </c>
      <c r="L31" s="22" t="s">
        <v>7</v>
      </c>
      <c r="M31" s="48"/>
      <c r="N31" s="42"/>
      <c r="O31" s="42"/>
      <c r="P31" s="46"/>
      <c r="Q31" s="42"/>
      <c r="R31" s="42"/>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131">
        <f>total_amount_ba($B$2,$D$2,D31,F31,J31,K31,M31)</f>
        <v>0</v>
      </c>
      <c r="BB31" s="131">
        <f>BA31+SUM(N31:AZ31)</f>
        <v>0</v>
      </c>
      <c r="BC31" s="23" t="str">
        <f>SpellNumber(L31,BB31)</f>
        <v>INR Zero Only</v>
      </c>
      <c r="IE31" s="25">
        <v>1.01</v>
      </c>
      <c r="IF31" s="25" t="s">
        <v>36</v>
      </c>
      <c r="IG31" s="25" t="s">
        <v>33</v>
      </c>
      <c r="IH31" s="25">
        <v>123.223</v>
      </c>
      <c r="II31" s="25" t="s">
        <v>34</v>
      </c>
    </row>
    <row r="32" spans="1:243" s="14" customFormat="1" ht="240">
      <c r="A32" s="113">
        <v>1.19</v>
      </c>
      <c r="B32" s="155" t="s">
        <v>386</v>
      </c>
      <c r="C32" s="54"/>
      <c r="D32" s="91"/>
      <c r="E32" s="54"/>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IE32" s="15"/>
      <c r="IF32" s="15"/>
      <c r="IG32" s="15"/>
      <c r="IH32" s="15"/>
      <c r="II32" s="15"/>
    </row>
    <row r="33" spans="1:243" s="24" customFormat="1" ht="69" customHeight="1">
      <c r="A33" s="113">
        <v>1.2</v>
      </c>
      <c r="B33" s="147" t="s">
        <v>387</v>
      </c>
      <c r="C33" s="56" t="s">
        <v>172</v>
      </c>
      <c r="D33" s="105">
        <v>93.1</v>
      </c>
      <c r="E33" s="106" t="s">
        <v>341</v>
      </c>
      <c r="F33" s="47"/>
      <c r="G33" s="26"/>
      <c r="H33" s="20"/>
      <c r="I33" s="19" t="s">
        <v>35</v>
      </c>
      <c r="J33" s="21">
        <f t="shared" si="0"/>
        <v>1</v>
      </c>
      <c r="K33" s="22" t="s">
        <v>41</v>
      </c>
      <c r="L33" s="22" t="s">
        <v>7</v>
      </c>
      <c r="M33" s="48"/>
      <c r="N33" s="42"/>
      <c r="O33" s="42"/>
      <c r="P33" s="46"/>
      <c r="Q33" s="42"/>
      <c r="R33" s="42"/>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131">
        <f>total_amount_ba($B$2,$D$2,D33,F33,J33,K33,M33)</f>
        <v>0</v>
      </c>
      <c r="BB33" s="131">
        <f>BA33+SUM(N33:AZ33)</f>
        <v>0</v>
      </c>
      <c r="BC33" s="23" t="str">
        <f>SpellNumber(L33,BB33)</f>
        <v>INR Zero Only</v>
      </c>
      <c r="IE33" s="25">
        <v>1.01</v>
      </c>
      <c r="IF33" s="25" t="s">
        <v>36</v>
      </c>
      <c r="IG33" s="25" t="s">
        <v>33</v>
      </c>
      <c r="IH33" s="25">
        <v>123.223</v>
      </c>
      <c r="II33" s="25" t="s">
        <v>34</v>
      </c>
    </row>
    <row r="34" spans="1:243" s="24" customFormat="1" ht="63" customHeight="1">
      <c r="A34" s="90">
        <v>1.21</v>
      </c>
      <c r="B34" s="114" t="s">
        <v>388</v>
      </c>
      <c r="C34" s="56" t="s">
        <v>173</v>
      </c>
      <c r="D34" s="105">
        <v>28.57</v>
      </c>
      <c r="E34" s="106" t="s">
        <v>341</v>
      </c>
      <c r="F34" s="47"/>
      <c r="G34" s="26"/>
      <c r="H34" s="20"/>
      <c r="I34" s="19" t="s">
        <v>35</v>
      </c>
      <c r="J34" s="21">
        <f t="shared" si="0"/>
        <v>1</v>
      </c>
      <c r="K34" s="22" t="s">
        <v>41</v>
      </c>
      <c r="L34" s="22" t="s">
        <v>7</v>
      </c>
      <c r="M34" s="48"/>
      <c r="N34" s="42"/>
      <c r="O34" s="42"/>
      <c r="P34" s="46"/>
      <c r="Q34" s="42"/>
      <c r="R34" s="42"/>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131">
        <f>total_amount_ba($B$2,$D$2,D34,F34,J34,K34,M34)</f>
        <v>0</v>
      </c>
      <c r="BB34" s="131">
        <f>BA34+SUM(N34:AZ34)</f>
        <v>0</v>
      </c>
      <c r="BC34" s="23" t="str">
        <f>SpellNumber(L34,BB34)</f>
        <v>INR Zero Only</v>
      </c>
      <c r="IE34" s="25">
        <v>1.01</v>
      </c>
      <c r="IF34" s="25" t="s">
        <v>36</v>
      </c>
      <c r="IG34" s="25" t="s">
        <v>33</v>
      </c>
      <c r="IH34" s="25">
        <v>123.223</v>
      </c>
      <c r="II34" s="25" t="s">
        <v>34</v>
      </c>
    </row>
    <row r="35" spans="1:243" s="24" customFormat="1" ht="84.75" customHeight="1">
      <c r="A35" s="113">
        <v>1.22</v>
      </c>
      <c r="B35" s="114" t="s">
        <v>381</v>
      </c>
      <c r="C35" s="56" t="s">
        <v>174</v>
      </c>
      <c r="D35" s="115">
        <f>16.424*100</f>
        <v>1642.4</v>
      </c>
      <c r="E35" s="116" t="s">
        <v>384</v>
      </c>
      <c r="F35" s="47"/>
      <c r="G35" s="26"/>
      <c r="H35" s="20"/>
      <c r="I35" s="19" t="s">
        <v>35</v>
      </c>
      <c r="J35" s="21">
        <f t="shared" si="0"/>
        <v>1</v>
      </c>
      <c r="K35" s="22" t="s">
        <v>41</v>
      </c>
      <c r="L35" s="22" t="s">
        <v>7</v>
      </c>
      <c r="M35" s="48"/>
      <c r="N35" s="42"/>
      <c r="O35" s="42"/>
      <c r="P35" s="46"/>
      <c r="Q35" s="42"/>
      <c r="R35" s="42"/>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131">
        <f>total_amount_ba($B$2,$D$2,D35,F35,J35,K35,M35)</f>
        <v>0</v>
      </c>
      <c r="BB35" s="131">
        <f>BA35+SUM(N35:AZ35)</f>
        <v>0</v>
      </c>
      <c r="BC35" s="23" t="str">
        <f>SpellNumber(L35,BB35)</f>
        <v>INR Zero Only</v>
      </c>
      <c r="IE35" s="25">
        <v>1.01</v>
      </c>
      <c r="IF35" s="25" t="s">
        <v>36</v>
      </c>
      <c r="IG35" s="25" t="s">
        <v>33</v>
      </c>
      <c r="IH35" s="25">
        <v>123.223</v>
      </c>
      <c r="II35" s="25" t="s">
        <v>34</v>
      </c>
    </row>
    <row r="36" spans="1:243" s="24" customFormat="1" ht="75.75" customHeight="1">
      <c r="A36" s="90">
        <v>1.23</v>
      </c>
      <c r="B36" s="114" t="s">
        <v>389</v>
      </c>
      <c r="C36" s="56" t="s">
        <v>175</v>
      </c>
      <c r="D36" s="115">
        <v>980</v>
      </c>
      <c r="E36" s="116" t="s">
        <v>341</v>
      </c>
      <c r="F36" s="47"/>
      <c r="G36" s="26"/>
      <c r="H36" s="20"/>
      <c r="I36" s="19" t="s">
        <v>35</v>
      </c>
      <c r="J36" s="21">
        <f t="shared" si="0"/>
        <v>1</v>
      </c>
      <c r="K36" s="22" t="s">
        <v>41</v>
      </c>
      <c r="L36" s="22" t="s">
        <v>7</v>
      </c>
      <c r="M36" s="48"/>
      <c r="N36" s="42"/>
      <c r="O36" s="42"/>
      <c r="P36" s="46"/>
      <c r="Q36" s="42"/>
      <c r="R36" s="42"/>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131">
        <f>total_amount_ba($B$2,$D$2,D36,F36,J36,K36,M36)</f>
        <v>0</v>
      </c>
      <c r="BB36" s="131">
        <f>BA36+SUM(N36:AZ36)</f>
        <v>0</v>
      </c>
      <c r="BC36" s="23" t="str">
        <f>SpellNumber(L36,BB36)</f>
        <v>INR Zero Only</v>
      </c>
      <c r="IE36" s="25">
        <v>1.01</v>
      </c>
      <c r="IF36" s="25" t="s">
        <v>36</v>
      </c>
      <c r="IG36" s="25" t="s">
        <v>33</v>
      </c>
      <c r="IH36" s="25">
        <v>123.223</v>
      </c>
      <c r="II36" s="25" t="s">
        <v>34</v>
      </c>
    </row>
    <row r="37" spans="1:243" s="14" customFormat="1" ht="40.5" customHeight="1">
      <c r="A37" s="113">
        <v>1.24</v>
      </c>
      <c r="B37" s="117" t="s">
        <v>346</v>
      </c>
      <c r="C37" s="56" t="s">
        <v>176</v>
      </c>
      <c r="D37" s="91"/>
      <c r="E37" s="54"/>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IE37" s="15"/>
      <c r="IF37" s="15"/>
      <c r="IG37" s="15"/>
      <c r="IH37" s="15"/>
      <c r="II37" s="15"/>
    </row>
    <row r="38" spans="1:243" s="24" customFormat="1" ht="129.75" customHeight="1">
      <c r="A38" s="90">
        <v>1.25</v>
      </c>
      <c r="B38" s="148" t="s">
        <v>373</v>
      </c>
      <c r="C38" s="56" t="s">
        <v>177</v>
      </c>
      <c r="D38" s="115">
        <v>159.08</v>
      </c>
      <c r="E38" s="116" t="s">
        <v>341</v>
      </c>
      <c r="F38" s="47"/>
      <c r="G38" s="26"/>
      <c r="H38" s="20"/>
      <c r="I38" s="19" t="s">
        <v>35</v>
      </c>
      <c r="J38" s="21">
        <f t="shared" si="0"/>
        <v>1</v>
      </c>
      <c r="K38" s="22" t="s">
        <v>41</v>
      </c>
      <c r="L38" s="22" t="s">
        <v>7</v>
      </c>
      <c r="M38" s="48"/>
      <c r="N38" s="42"/>
      <c r="O38" s="42"/>
      <c r="P38" s="46"/>
      <c r="Q38" s="42"/>
      <c r="R38" s="42"/>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131">
        <f aca="true" t="shared" si="7" ref="BA38:BA46">total_amount_ba($B$2,$D$2,D38,F38,J38,K38,M38)</f>
        <v>0</v>
      </c>
      <c r="BB38" s="131">
        <f aca="true" t="shared" si="8" ref="BB38:BB46">BA38+SUM(N38:AZ38)</f>
        <v>0</v>
      </c>
      <c r="BC38" s="23" t="str">
        <f aca="true" t="shared" si="9" ref="BC38:BC46">SpellNumber(L38,BB38)</f>
        <v>INR Zero Only</v>
      </c>
      <c r="IE38" s="25">
        <v>1.01</v>
      </c>
      <c r="IF38" s="25" t="s">
        <v>36</v>
      </c>
      <c r="IG38" s="25" t="s">
        <v>33</v>
      </c>
      <c r="IH38" s="25">
        <v>123.223</v>
      </c>
      <c r="II38" s="25" t="s">
        <v>34</v>
      </c>
    </row>
    <row r="39" spans="1:243" s="24" customFormat="1" ht="97.5" customHeight="1">
      <c r="A39" s="113">
        <v>1.26</v>
      </c>
      <c r="B39" s="114" t="s">
        <v>390</v>
      </c>
      <c r="C39" s="56" t="s">
        <v>178</v>
      </c>
      <c r="D39" s="115">
        <v>11135</v>
      </c>
      <c r="E39" s="116" t="s">
        <v>384</v>
      </c>
      <c r="F39" s="47"/>
      <c r="G39" s="26"/>
      <c r="H39" s="20"/>
      <c r="I39" s="19" t="s">
        <v>35</v>
      </c>
      <c r="J39" s="21">
        <f t="shared" si="0"/>
        <v>1</v>
      </c>
      <c r="K39" s="22" t="s">
        <v>41</v>
      </c>
      <c r="L39" s="22" t="s">
        <v>7</v>
      </c>
      <c r="M39" s="48"/>
      <c r="N39" s="42"/>
      <c r="O39" s="42"/>
      <c r="P39" s="46"/>
      <c r="Q39" s="42"/>
      <c r="R39" s="42"/>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131">
        <f t="shared" si="7"/>
        <v>0</v>
      </c>
      <c r="BB39" s="131">
        <f t="shared" si="8"/>
        <v>0</v>
      </c>
      <c r="BC39" s="23" t="str">
        <f t="shared" si="9"/>
        <v>INR Zero Only</v>
      </c>
      <c r="IE39" s="25">
        <v>1.01</v>
      </c>
      <c r="IF39" s="25" t="s">
        <v>36</v>
      </c>
      <c r="IG39" s="25" t="s">
        <v>33</v>
      </c>
      <c r="IH39" s="25">
        <v>123.223</v>
      </c>
      <c r="II39" s="25" t="s">
        <v>34</v>
      </c>
    </row>
    <row r="40" spans="1:243" s="24" customFormat="1" ht="330" customHeight="1">
      <c r="A40" s="90">
        <v>1.27</v>
      </c>
      <c r="B40" s="114" t="s">
        <v>379</v>
      </c>
      <c r="C40" s="56" t="s">
        <v>179</v>
      </c>
      <c r="D40" s="115">
        <v>7.58</v>
      </c>
      <c r="E40" s="116" t="s">
        <v>341</v>
      </c>
      <c r="F40" s="47"/>
      <c r="G40" s="26"/>
      <c r="H40" s="20"/>
      <c r="I40" s="19" t="s">
        <v>35</v>
      </c>
      <c r="J40" s="21">
        <f t="shared" si="0"/>
        <v>1</v>
      </c>
      <c r="K40" s="22" t="s">
        <v>41</v>
      </c>
      <c r="L40" s="22" t="s">
        <v>7</v>
      </c>
      <c r="M40" s="48"/>
      <c r="N40" s="42"/>
      <c r="O40" s="42"/>
      <c r="P40" s="46"/>
      <c r="Q40" s="42"/>
      <c r="R40" s="42"/>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131">
        <f t="shared" si="7"/>
        <v>0</v>
      </c>
      <c r="BB40" s="131">
        <f t="shared" si="8"/>
        <v>0</v>
      </c>
      <c r="BC40" s="23" t="str">
        <f t="shared" si="9"/>
        <v>INR Zero Only</v>
      </c>
      <c r="IE40" s="25">
        <v>1.01</v>
      </c>
      <c r="IF40" s="25" t="s">
        <v>36</v>
      </c>
      <c r="IG40" s="25" t="s">
        <v>33</v>
      </c>
      <c r="IH40" s="25">
        <v>123.223</v>
      </c>
      <c r="II40" s="25" t="s">
        <v>34</v>
      </c>
    </row>
    <row r="41" spans="1:243" s="24" customFormat="1" ht="362.25" customHeight="1">
      <c r="A41" s="113">
        <v>1.28</v>
      </c>
      <c r="B41" s="149" t="s">
        <v>391</v>
      </c>
      <c r="C41" s="56" t="s">
        <v>180</v>
      </c>
      <c r="D41" s="115">
        <v>58.54</v>
      </c>
      <c r="E41" s="116" t="s">
        <v>341</v>
      </c>
      <c r="F41" s="47"/>
      <c r="G41" s="26"/>
      <c r="H41" s="20"/>
      <c r="I41" s="19" t="s">
        <v>35</v>
      </c>
      <c r="J41" s="21">
        <f t="shared" si="0"/>
        <v>1</v>
      </c>
      <c r="K41" s="22" t="s">
        <v>41</v>
      </c>
      <c r="L41" s="22" t="s">
        <v>7</v>
      </c>
      <c r="M41" s="48"/>
      <c r="N41" s="42"/>
      <c r="O41" s="42"/>
      <c r="P41" s="46"/>
      <c r="Q41" s="42"/>
      <c r="R41" s="42"/>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131">
        <f t="shared" si="7"/>
        <v>0</v>
      </c>
      <c r="BB41" s="131">
        <f t="shared" si="8"/>
        <v>0</v>
      </c>
      <c r="BC41" s="23" t="str">
        <f t="shared" si="9"/>
        <v>INR Zero Only</v>
      </c>
      <c r="IE41" s="25">
        <v>1.01</v>
      </c>
      <c r="IF41" s="25" t="s">
        <v>36</v>
      </c>
      <c r="IG41" s="25" t="s">
        <v>33</v>
      </c>
      <c r="IH41" s="25">
        <v>123.223</v>
      </c>
      <c r="II41" s="25" t="s">
        <v>34</v>
      </c>
    </row>
    <row r="42" spans="1:243" s="14" customFormat="1" ht="50.25" customHeight="1">
      <c r="A42" s="90">
        <v>1.29</v>
      </c>
      <c r="B42" s="112" t="s">
        <v>347</v>
      </c>
      <c r="C42" s="56" t="s">
        <v>181</v>
      </c>
      <c r="D42" s="91"/>
      <c r="E42" s="54"/>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IE42" s="15"/>
      <c r="IF42" s="15"/>
      <c r="IG42" s="15"/>
      <c r="IH42" s="15"/>
      <c r="II42" s="15"/>
    </row>
    <row r="43" spans="1:243" s="24" customFormat="1" ht="93" customHeight="1">
      <c r="A43" s="113">
        <v>1.3</v>
      </c>
      <c r="B43" s="148" t="s">
        <v>373</v>
      </c>
      <c r="C43" s="56" t="s">
        <v>182</v>
      </c>
      <c r="D43" s="115">
        <v>510.68</v>
      </c>
      <c r="E43" s="116" t="s">
        <v>341</v>
      </c>
      <c r="F43" s="47"/>
      <c r="G43" s="26"/>
      <c r="H43" s="20"/>
      <c r="I43" s="19" t="s">
        <v>35</v>
      </c>
      <c r="J43" s="21">
        <f t="shared" si="0"/>
        <v>1</v>
      </c>
      <c r="K43" s="22" t="s">
        <v>41</v>
      </c>
      <c r="L43" s="22" t="s">
        <v>7</v>
      </c>
      <c r="M43" s="48"/>
      <c r="N43" s="42"/>
      <c r="O43" s="42"/>
      <c r="P43" s="46"/>
      <c r="Q43" s="42"/>
      <c r="R43" s="42"/>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31">
        <f t="shared" si="7"/>
        <v>0</v>
      </c>
      <c r="BB43" s="131">
        <f t="shared" si="8"/>
        <v>0</v>
      </c>
      <c r="BC43" s="23" t="str">
        <f t="shared" si="9"/>
        <v>INR Zero Only</v>
      </c>
      <c r="IE43" s="25">
        <v>1.01</v>
      </c>
      <c r="IF43" s="25" t="s">
        <v>36</v>
      </c>
      <c r="IG43" s="25" t="s">
        <v>33</v>
      </c>
      <c r="IH43" s="25">
        <v>123.223</v>
      </c>
      <c r="II43" s="25" t="s">
        <v>34</v>
      </c>
    </row>
    <row r="44" spans="1:243" s="24" customFormat="1" ht="364.5" customHeight="1">
      <c r="A44" s="90">
        <v>1.31</v>
      </c>
      <c r="B44" s="117" t="s">
        <v>392</v>
      </c>
      <c r="C44" s="56" t="s">
        <v>183</v>
      </c>
      <c r="D44" s="115">
        <v>23.17</v>
      </c>
      <c r="E44" s="116" t="s">
        <v>341</v>
      </c>
      <c r="F44" s="47"/>
      <c r="G44" s="26"/>
      <c r="H44" s="20"/>
      <c r="I44" s="19" t="s">
        <v>35</v>
      </c>
      <c r="J44" s="21">
        <f t="shared" si="0"/>
        <v>1</v>
      </c>
      <c r="K44" s="22" t="s">
        <v>41</v>
      </c>
      <c r="L44" s="22" t="s">
        <v>7</v>
      </c>
      <c r="M44" s="48"/>
      <c r="N44" s="42"/>
      <c r="O44" s="42"/>
      <c r="P44" s="46"/>
      <c r="Q44" s="42"/>
      <c r="R44" s="42"/>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31">
        <f t="shared" si="7"/>
        <v>0</v>
      </c>
      <c r="BB44" s="131">
        <f t="shared" si="8"/>
        <v>0</v>
      </c>
      <c r="BC44" s="23" t="str">
        <f t="shared" si="9"/>
        <v>INR Zero Only</v>
      </c>
      <c r="IE44" s="25">
        <v>1.01</v>
      </c>
      <c r="IF44" s="25" t="s">
        <v>36</v>
      </c>
      <c r="IG44" s="25" t="s">
        <v>33</v>
      </c>
      <c r="IH44" s="25">
        <v>123.223</v>
      </c>
      <c r="II44" s="25" t="s">
        <v>34</v>
      </c>
    </row>
    <row r="45" spans="1:243" s="24" customFormat="1" ht="336" customHeight="1">
      <c r="A45" s="113">
        <v>1.32</v>
      </c>
      <c r="B45" s="148" t="s">
        <v>393</v>
      </c>
      <c r="C45" s="56" t="s">
        <v>184</v>
      </c>
      <c r="D45" s="115">
        <v>149.48</v>
      </c>
      <c r="E45" s="116" t="s">
        <v>341</v>
      </c>
      <c r="F45" s="47"/>
      <c r="G45" s="26"/>
      <c r="H45" s="20"/>
      <c r="I45" s="19" t="s">
        <v>35</v>
      </c>
      <c r="J45" s="21">
        <f t="shared" si="0"/>
        <v>1</v>
      </c>
      <c r="K45" s="22" t="s">
        <v>41</v>
      </c>
      <c r="L45" s="22" t="s">
        <v>7</v>
      </c>
      <c r="M45" s="48"/>
      <c r="N45" s="42"/>
      <c r="O45" s="42"/>
      <c r="P45" s="46"/>
      <c r="Q45" s="42"/>
      <c r="R45" s="42"/>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31">
        <f t="shared" si="7"/>
        <v>0</v>
      </c>
      <c r="BB45" s="131">
        <f t="shared" si="8"/>
        <v>0</v>
      </c>
      <c r="BC45" s="23" t="str">
        <f t="shared" si="9"/>
        <v>INR Zero Only</v>
      </c>
      <c r="IE45" s="25">
        <v>1.01</v>
      </c>
      <c r="IF45" s="25" t="s">
        <v>36</v>
      </c>
      <c r="IG45" s="25" t="s">
        <v>33</v>
      </c>
      <c r="IH45" s="25">
        <v>123.223</v>
      </c>
      <c r="II45" s="25" t="s">
        <v>34</v>
      </c>
    </row>
    <row r="46" spans="1:243" s="24" customFormat="1" ht="87" customHeight="1">
      <c r="A46" s="90">
        <v>1.33</v>
      </c>
      <c r="B46" s="114" t="s">
        <v>394</v>
      </c>
      <c r="C46" s="56" t="s">
        <v>185</v>
      </c>
      <c r="D46" s="115">
        <f>123.33*100</f>
        <v>12333</v>
      </c>
      <c r="E46" s="116" t="s">
        <v>384</v>
      </c>
      <c r="F46" s="47"/>
      <c r="G46" s="26"/>
      <c r="H46" s="20"/>
      <c r="I46" s="19" t="s">
        <v>35</v>
      </c>
      <c r="J46" s="21">
        <f t="shared" si="0"/>
        <v>1</v>
      </c>
      <c r="K46" s="22" t="s">
        <v>41</v>
      </c>
      <c r="L46" s="22" t="s">
        <v>7</v>
      </c>
      <c r="M46" s="48"/>
      <c r="N46" s="42"/>
      <c r="O46" s="42"/>
      <c r="P46" s="46"/>
      <c r="Q46" s="42"/>
      <c r="R46" s="42"/>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31">
        <f t="shared" si="7"/>
        <v>0</v>
      </c>
      <c r="BB46" s="131">
        <f t="shared" si="8"/>
        <v>0</v>
      </c>
      <c r="BC46" s="23" t="str">
        <f t="shared" si="9"/>
        <v>INR Zero Only</v>
      </c>
      <c r="IE46" s="25">
        <v>1.01</v>
      </c>
      <c r="IF46" s="25" t="s">
        <v>36</v>
      </c>
      <c r="IG46" s="25" t="s">
        <v>33</v>
      </c>
      <c r="IH46" s="25">
        <v>123.223</v>
      </c>
      <c r="II46" s="25" t="s">
        <v>34</v>
      </c>
    </row>
    <row r="47" spans="1:243" s="14" customFormat="1" ht="33" customHeight="1">
      <c r="A47" s="113">
        <v>1.34</v>
      </c>
      <c r="B47" s="81" t="s">
        <v>348</v>
      </c>
      <c r="C47" s="56" t="s">
        <v>186</v>
      </c>
      <c r="D47" s="91"/>
      <c r="E47" s="54"/>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IE47" s="15"/>
      <c r="IF47" s="15"/>
      <c r="IG47" s="15"/>
      <c r="IH47" s="15"/>
      <c r="II47" s="15"/>
    </row>
    <row r="48" spans="1:243" s="24" customFormat="1" ht="105.75" customHeight="1">
      <c r="A48" s="90">
        <v>1.35</v>
      </c>
      <c r="B48" s="114" t="s">
        <v>373</v>
      </c>
      <c r="C48" s="56" t="s">
        <v>187</v>
      </c>
      <c r="D48" s="115">
        <v>313.96</v>
      </c>
      <c r="E48" s="116" t="s">
        <v>341</v>
      </c>
      <c r="F48" s="47"/>
      <c r="G48" s="26"/>
      <c r="H48" s="20"/>
      <c r="I48" s="19" t="s">
        <v>35</v>
      </c>
      <c r="J48" s="21">
        <f t="shared" si="0"/>
        <v>1</v>
      </c>
      <c r="K48" s="22" t="s">
        <v>41</v>
      </c>
      <c r="L48" s="22" t="s">
        <v>7</v>
      </c>
      <c r="M48" s="48"/>
      <c r="N48" s="42"/>
      <c r="O48" s="42"/>
      <c r="P48" s="46"/>
      <c r="Q48" s="42"/>
      <c r="R48" s="42"/>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31">
        <f>total_amount_ba($B$2,$D$2,D48,F48,J48,K48,M48)</f>
        <v>0</v>
      </c>
      <c r="BB48" s="131">
        <f>BA48+SUM(N48:AZ48)</f>
        <v>0</v>
      </c>
      <c r="BC48" s="23" t="str">
        <f>SpellNumber(L48,BB48)</f>
        <v>INR Zero Only</v>
      </c>
      <c r="IE48" s="25">
        <v>1.01</v>
      </c>
      <c r="IF48" s="25" t="s">
        <v>36</v>
      </c>
      <c r="IG48" s="25" t="s">
        <v>33</v>
      </c>
      <c r="IH48" s="25">
        <v>123.223</v>
      </c>
      <c r="II48" s="25" t="s">
        <v>34</v>
      </c>
    </row>
    <row r="49" spans="1:243" s="24" customFormat="1" ht="343.5" customHeight="1">
      <c r="A49" s="113">
        <v>1.36</v>
      </c>
      <c r="B49" s="114" t="s">
        <v>395</v>
      </c>
      <c r="C49" s="56" t="s">
        <v>188</v>
      </c>
      <c r="D49" s="115">
        <v>20.96</v>
      </c>
      <c r="E49" s="116" t="s">
        <v>341</v>
      </c>
      <c r="F49" s="47"/>
      <c r="G49" s="26"/>
      <c r="H49" s="20"/>
      <c r="I49" s="19" t="s">
        <v>35</v>
      </c>
      <c r="J49" s="21">
        <f t="shared" si="0"/>
        <v>1</v>
      </c>
      <c r="K49" s="22" t="s">
        <v>41</v>
      </c>
      <c r="L49" s="22" t="s">
        <v>7</v>
      </c>
      <c r="M49" s="48"/>
      <c r="N49" s="42"/>
      <c r="O49" s="42"/>
      <c r="P49" s="46"/>
      <c r="Q49" s="42"/>
      <c r="R49" s="42"/>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31">
        <f>total_amount_ba($B$2,$D$2,D49,F49,J49,K49,M49)</f>
        <v>0</v>
      </c>
      <c r="BB49" s="131">
        <f>BA49+SUM(N49:AZ49)</f>
        <v>0</v>
      </c>
      <c r="BC49" s="23" t="str">
        <f>SpellNumber(L49,BB49)</f>
        <v>INR Zero Only</v>
      </c>
      <c r="IE49" s="25">
        <v>1.01</v>
      </c>
      <c r="IF49" s="25" t="s">
        <v>36</v>
      </c>
      <c r="IG49" s="25" t="s">
        <v>33</v>
      </c>
      <c r="IH49" s="25">
        <v>123.223</v>
      </c>
      <c r="II49" s="25" t="s">
        <v>34</v>
      </c>
    </row>
    <row r="50" spans="1:243" s="24" customFormat="1" ht="379.5" customHeight="1">
      <c r="A50" s="90">
        <v>1.37</v>
      </c>
      <c r="B50" s="148" t="s">
        <v>396</v>
      </c>
      <c r="C50" s="56" t="s">
        <v>189</v>
      </c>
      <c r="D50" s="115">
        <v>53.25</v>
      </c>
      <c r="E50" s="116" t="s">
        <v>341</v>
      </c>
      <c r="F50" s="47"/>
      <c r="G50" s="26"/>
      <c r="H50" s="20"/>
      <c r="I50" s="19" t="s">
        <v>35</v>
      </c>
      <c r="J50" s="21">
        <f t="shared" si="0"/>
        <v>1</v>
      </c>
      <c r="K50" s="22" t="s">
        <v>41</v>
      </c>
      <c r="L50" s="22" t="s">
        <v>7</v>
      </c>
      <c r="M50" s="48"/>
      <c r="N50" s="42"/>
      <c r="O50" s="42"/>
      <c r="P50" s="46"/>
      <c r="Q50" s="42"/>
      <c r="R50" s="42"/>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31">
        <f>total_amount_ba($B$2,$D$2,D50,F50,J50,K50,M50)</f>
        <v>0</v>
      </c>
      <c r="BB50" s="131">
        <f>BA50+SUM(N50:AZ50)</f>
        <v>0</v>
      </c>
      <c r="BC50" s="23" t="str">
        <f>SpellNumber(L50,BB50)</f>
        <v>INR Zero Only</v>
      </c>
      <c r="IE50" s="25">
        <v>1.01</v>
      </c>
      <c r="IF50" s="25" t="s">
        <v>36</v>
      </c>
      <c r="IG50" s="25" t="s">
        <v>33</v>
      </c>
      <c r="IH50" s="25">
        <v>123.223</v>
      </c>
      <c r="II50" s="25" t="s">
        <v>34</v>
      </c>
    </row>
    <row r="51" spans="1:243" s="24" customFormat="1" ht="85.5" customHeight="1">
      <c r="A51" s="113">
        <v>1.38</v>
      </c>
      <c r="B51" s="114" t="s">
        <v>394</v>
      </c>
      <c r="C51" s="56" t="s">
        <v>190</v>
      </c>
      <c r="D51" s="115">
        <f>63.9*100</f>
        <v>6390</v>
      </c>
      <c r="E51" s="116" t="s">
        <v>384</v>
      </c>
      <c r="F51" s="47"/>
      <c r="G51" s="26"/>
      <c r="H51" s="20"/>
      <c r="I51" s="19" t="s">
        <v>35</v>
      </c>
      <c r="J51" s="21">
        <f t="shared" si="0"/>
        <v>1</v>
      </c>
      <c r="K51" s="22" t="s">
        <v>41</v>
      </c>
      <c r="L51" s="22" t="s">
        <v>7</v>
      </c>
      <c r="M51" s="48"/>
      <c r="N51" s="42"/>
      <c r="O51" s="42"/>
      <c r="P51" s="46"/>
      <c r="Q51" s="42"/>
      <c r="R51" s="42"/>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131">
        <f aca="true" t="shared" si="10" ref="BA51:BA58">total_amount_ba($B$2,$D$2,D51,F51,J51,K51,M51)</f>
        <v>0</v>
      </c>
      <c r="BB51" s="131">
        <f aca="true" t="shared" si="11" ref="BB51:BB58">BA51+SUM(N51:AZ51)</f>
        <v>0</v>
      </c>
      <c r="BC51" s="23" t="str">
        <f aca="true" t="shared" si="12" ref="BC51:BC58">SpellNumber(L51,BB51)</f>
        <v>INR Zero Only</v>
      </c>
      <c r="IE51" s="25">
        <v>1.01</v>
      </c>
      <c r="IF51" s="25" t="s">
        <v>36</v>
      </c>
      <c r="IG51" s="25" t="s">
        <v>33</v>
      </c>
      <c r="IH51" s="25">
        <v>123.223</v>
      </c>
      <c r="II51" s="25" t="s">
        <v>34</v>
      </c>
    </row>
    <row r="52" spans="1:243" s="24" customFormat="1" ht="78.75" customHeight="1">
      <c r="A52" s="90">
        <v>1.39</v>
      </c>
      <c r="B52" s="114" t="s">
        <v>382</v>
      </c>
      <c r="C52" s="56" t="s">
        <v>191</v>
      </c>
      <c r="D52" s="115">
        <f>183.84*100</f>
        <v>18384</v>
      </c>
      <c r="E52" s="116" t="s">
        <v>384</v>
      </c>
      <c r="F52" s="47"/>
      <c r="G52" s="26"/>
      <c r="H52" s="20"/>
      <c r="I52" s="19" t="s">
        <v>35</v>
      </c>
      <c r="J52" s="21">
        <f t="shared" si="0"/>
        <v>1</v>
      </c>
      <c r="K52" s="22" t="s">
        <v>41</v>
      </c>
      <c r="L52" s="22" t="s">
        <v>7</v>
      </c>
      <c r="M52" s="48"/>
      <c r="N52" s="42"/>
      <c r="O52" s="42"/>
      <c r="P52" s="46"/>
      <c r="Q52" s="42"/>
      <c r="R52" s="42"/>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31">
        <f t="shared" si="10"/>
        <v>0</v>
      </c>
      <c r="BB52" s="131">
        <f t="shared" si="11"/>
        <v>0</v>
      </c>
      <c r="BC52" s="23" t="str">
        <f t="shared" si="12"/>
        <v>INR Zero Only</v>
      </c>
      <c r="IE52" s="25">
        <v>1.01</v>
      </c>
      <c r="IF52" s="25" t="s">
        <v>36</v>
      </c>
      <c r="IG52" s="25" t="s">
        <v>33</v>
      </c>
      <c r="IH52" s="25">
        <v>123.223</v>
      </c>
      <c r="II52" s="25" t="s">
        <v>34</v>
      </c>
    </row>
    <row r="53" spans="1:243" s="14" customFormat="1" ht="50.25" customHeight="1">
      <c r="A53" s="113">
        <v>1.4</v>
      </c>
      <c r="B53" s="110" t="s">
        <v>349</v>
      </c>
      <c r="C53" s="56" t="s">
        <v>192</v>
      </c>
      <c r="D53" s="91"/>
      <c r="E53" s="54"/>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IE53" s="15"/>
      <c r="IF53" s="15"/>
      <c r="IG53" s="15"/>
      <c r="IH53" s="15"/>
      <c r="II53" s="15"/>
    </row>
    <row r="54" spans="1:243" s="24" customFormat="1" ht="120.75" customHeight="1">
      <c r="A54" s="90">
        <v>1.41</v>
      </c>
      <c r="B54" s="114" t="s">
        <v>373</v>
      </c>
      <c r="C54" s="56" t="s">
        <v>193</v>
      </c>
      <c r="D54" s="105">
        <v>59.36</v>
      </c>
      <c r="E54" s="106" t="s">
        <v>341</v>
      </c>
      <c r="F54" s="47"/>
      <c r="G54" s="26"/>
      <c r="H54" s="20"/>
      <c r="I54" s="19" t="s">
        <v>35</v>
      </c>
      <c r="J54" s="21">
        <f t="shared" si="0"/>
        <v>1</v>
      </c>
      <c r="K54" s="22" t="s">
        <v>41</v>
      </c>
      <c r="L54" s="22" t="s">
        <v>7</v>
      </c>
      <c r="M54" s="48"/>
      <c r="N54" s="42"/>
      <c r="O54" s="42"/>
      <c r="P54" s="46"/>
      <c r="Q54" s="42"/>
      <c r="R54" s="42"/>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131">
        <f t="shared" si="10"/>
        <v>0</v>
      </c>
      <c r="BB54" s="131">
        <f t="shared" si="11"/>
        <v>0</v>
      </c>
      <c r="BC54" s="23" t="str">
        <f t="shared" si="12"/>
        <v>INR Zero Only</v>
      </c>
      <c r="IE54" s="25">
        <v>1.01</v>
      </c>
      <c r="IF54" s="25" t="s">
        <v>36</v>
      </c>
      <c r="IG54" s="25" t="s">
        <v>33</v>
      </c>
      <c r="IH54" s="25">
        <v>123.223</v>
      </c>
      <c r="II54" s="25" t="s">
        <v>34</v>
      </c>
    </row>
    <row r="55" spans="1:243" s="24" customFormat="1" ht="347.25" customHeight="1">
      <c r="A55" s="113">
        <v>1.42</v>
      </c>
      <c r="B55" s="117" t="s">
        <v>392</v>
      </c>
      <c r="C55" s="56" t="s">
        <v>194</v>
      </c>
      <c r="D55" s="105">
        <v>1.54</v>
      </c>
      <c r="E55" s="106" t="s">
        <v>341</v>
      </c>
      <c r="F55" s="47"/>
      <c r="G55" s="26"/>
      <c r="H55" s="20"/>
      <c r="I55" s="19" t="s">
        <v>35</v>
      </c>
      <c r="J55" s="21">
        <f t="shared" si="0"/>
        <v>1</v>
      </c>
      <c r="K55" s="22" t="s">
        <v>41</v>
      </c>
      <c r="L55" s="22" t="s">
        <v>7</v>
      </c>
      <c r="M55" s="48"/>
      <c r="N55" s="42"/>
      <c r="O55" s="42"/>
      <c r="P55" s="46"/>
      <c r="Q55" s="42"/>
      <c r="R55" s="42"/>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131">
        <f t="shared" si="10"/>
        <v>0</v>
      </c>
      <c r="BB55" s="131">
        <f t="shared" si="11"/>
        <v>0</v>
      </c>
      <c r="BC55" s="23" t="str">
        <f t="shared" si="12"/>
        <v>INR Zero Only</v>
      </c>
      <c r="IE55" s="25">
        <v>1.01</v>
      </c>
      <c r="IF55" s="25" t="s">
        <v>36</v>
      </c>
      <c r="IG55" s="25" t="s">
        <v>33</v>
      </c>
      <c r="IH55" s="25">
        <v>123.223</v>
      </c>
      <c r="II55" s="25" t="s">
        <v>34</v>
      </c>
    </row>
    <row r="56" spans="1:243" s="24" customFormat="1" ht="81" customHeight="1">
      <c r="A56" s="90">
        <v>1.43</v>
      </c>
      <c r="B56" s="114" t="s">
        <v>398</v>
      </c>
      <c r="C56" s="56" t="s">
        <v>195</v>
      </c>
      <c r="D56" s="105">
        <v>22.19</v>
      </c>
      <c r="E56" s="106" t="s">
        <v>340</v>
      </c>
      <c r="F56" s="47"/>
      <c r="G56" s="26"/>
      <c r="H56" s="20"/>
      <c r="I56" s="19" t="s">
        <v>35</v>
      </c>
      <c r="J56" s="21">
        <f t="shared" si="0"/>
        <v>1</v>
      </c>
      <c r="K56" s="22" t="s">
        <v>41</v>
      </c>
      <c r="L56" s="22" t="s">
        <v>7</v>
      </c>
      <c r="M56" s="48"/>
      <c r="N56" s="42"/>
      <c r="O56" s="42"/>
      <c r="P56" s="46"/>
      <c r="Q56" s="42"/>
      <c r="R56" s="42"/>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131">
        <f t="shared" si="10"/>
        <v>0</v>
      </c>
      <c r="BB56" s="131">
        <f t="shared" si="11"/>
        <v>0</v>
      </c>
      <c r="BC56" s="23" t="str">
        <f t="shared" si="12"/>
        <v>INR Zero Only</v>
      </c>
      <c r="IE56" s="25">
        <v>1.01</v>
      </c>
      <c r="IF56" s="25" t="s">
        <v>36</v>
      </c>
      <c r="IG56" s="25" t="s">
        <v>33</v>
      </c>
      <c r="IH56" s="25">
        <v>123.223</v>
      </c>
      <c r="II56" s="25" t="s">
        <v>34</v>
      </c>
    </row>
    <row r="57" spans="1:243" s="14" customFormat="1" ht="293.25" customHeight="1">
      <c r="A57" s="113">
        <v>1.44</v>
      </c>
      <c r="B57" s="150" t="s">
        <v>397</v>
      </c>
      <c r="C57" s="56" t="s">
        <v>196</v>
      </c>
      <c r="D57" s="91"/>
      <c r="E57" s="54"/>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IE57" s="15"/>
      <c r="IF57" s="15"/>
      <c r="IG57" s="15"/>
      <c r="IH57" s="15"/>
      <c r="II57" s="15"/>
    </row>
    <row r="58" spans="1:243" s="24" customFormat="1" ht="60" customHeight="1">
      <c r="A58" s="90">
        <v>1.45</v>
      </c>
      <c r="B58" s="147" t="s">
        <v>387</v>
      </c>
      <c r="C58" s="56" t="s">
        <v>197</v>
      </c>
      <c r="D58" s="105">
        <v>8.81</v>
      </c>
      <c r="E58" s="106" t="s">
        <v>341</v>
      </c>
      <c r="F58" s="47"/>
      <c r="G58" s="26"/>
      <c r="H58" s="20"/>
      <c r="I58" s="19" t="s">
        <v>35</v>
      </c>
      <c r="J58" s="21">
        <f t="shared" si="0"/>
        <v>1</v>
      </c>
      <c r="K58" s="22" t="s">
        <v>41</v>
      </c>
      <c r="L58" s="22" t="s">
        <v>7</v>
      </c>
      <c r="M58" s="48"/>
      <c r="N58" s="42"/>
      <c r="O58" s="42"/>
      <c r="P58" s="46"/>
      <c r="Q58" s="42"/>
      <c r="R58" s="42"/>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31">
        <f t="shared" si="10"/>
        <v>0</v>
      </c>
      <c r="BB58" s="131">
        <f t="shared" si="11"/>
        <v>0</v>
      </c>
      <c r="BC58" s="23" t="str">
        <f t="shared" si="12"/>
        <v>INR Zero Only</v>
      </c>
      <c r="IE58" s="25">
        <v>1.01</v>
      </c>
      <c r="IF58" s="25" t="s">
        <v>36</v>
      </c>
      <c r="IG58" s="25" t="s">
        <v>33</v>
      </c>
      <c r="IH58" s="25">
        <v>123.223</v>
      </c>
      <c r="II58" s="25" t="s">
        <v>34</v>
      </c>
    </row>
    <row r="59" spans="1:243" s="24" customFormat="1" ht="63.75" customHeight="1">
      <c r="A59" s="113">
        <v>1.46</v>
      </c>
      <c r="B59" s="114" t="s">
        <v>388</v>
      </c>
      <c r="C59" s="56" t="s">
        <v>198</v>
      </c>
      <c r="D59" s="105">
        <v>3.66</v>
      </c>
      <c r="E59" s="106" t="s">
        <v>341</v>
      </c>
      <c r="F59" s="47"/>
      <c r="G59" s="26"/>
      <c r="H59" s="20"/>
      <c r="I59" s="19" t="s">
        <v>35</v>
      </c>
      <c r="J59" s="21">
        <f t="shared" si="0"/>
        <v>1</v>
      </c>
      <c r="K59" s="22" t="s">
        <v>41</v>
      </c>
      <c r="L59" s="22" t="s">
        <v>7</v>
      </c>
      <c r="M59" s="48"/>
      <c r="N59" s="42"/>
      <c r="O59" s="42"/>
      <c r="P59" s="46"/>
      <c r="Q59" s="42"/>
      <c r="R59" s="42"/>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131">
        <f aca="true" t="shared" si="13" ref="BA59:BA64">total_amount_ba($B$2,$D$2,D59,F59,J59,K59,M59)</f>
        <v>0</v>
      </c>
      <c r="BB59" s="131">
        <f aca="true" t="shared" si="14" ref="BB59:BB64">BA59+SUM(N59:AZ59)</f>
        <v>0</v>
      </c>
      <c r="BC59" s="23" t="str">
        <f aca="true" t="shared" si="15" ref="BC59:BC64">SpellNumber(L59,BB59)</f>
        <v>INR Zero Only</v>
      </c>
      <c r="IE59" s="25">
        <v>1.01</v>
      </c>
      <c r="IF59" s="25" t="s">
        <v>36</v>
      </c>
      <c r="IG59" s="25" t="s">
        <v>33</v>
      </c>
      <c r="IH59" s="25">
        <v>123.223</v>
      </c>
      <c r="II59" s="25" t="s">
        <v>34</v>
      </c>
    </row>
    <row r="60" spans="1:243" s="24" customFormat="1" ht="79.5" customHeight="1">
      <c r="A60" s="90">
        <v>1.47</v>
      </c>
      <c r="B60" s="114" t="s">
        <v>399</v>
      </c>
      <c r="C60" s="56" t="s">
        <v>199</v>
      </c>
      <c r="D60" s="107">
        <v>929</v>
      </c>
      <c r="E60" s="106" t="s">
        <v>409</v>
      </c>
      <c r="F60" s="47"/>
      <c r="G60" s="26"/>
      <c r="H60" s="20"/>
      <c r="I60" s="19" t="s">
        <v>35</v>
      </c>
      <c r="J60" s="21">
        <f t="shared" si="0"/>
        <v>1</v>
      </c>
      <c r="K60" s="22" t="s">
        <v>41</v>
      </c>
      <c r="L60" s="22" t="s">
        <v>7</v>
      </c>
      <c r="M60" s="48"/>
      <c r="N60" s="42"/>
      <c r="O60" s="42"/>
      <c r="P60" s="46"/>
      <c r="Q60" s="42"/>
      <c r="R60" s="42"/>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131">
        <f t="shared" si="13"/>
        <v>0</v>
      </c>
      <c r="BB60" s="131">
        <f t="shared" si="14"/>
        <v>0</v>
      </c>
      <c r="BC60" s="23" t="str">
        <f t="shared" si="15"/>
        <v>INR Zero Only</v>
      </c>
      <c r="IE60" s="25">
        <v>1.01</v>
      </c>
      <c r="IF60" s="25" t="s">
        <v>36</v>
      </c>
      <c r="IG60" s="25" t="s">
        <v>33</v>
      </c>
      <c r="IH60" s="25">
        <v>123.223</v>
      </c>
      <c r="II60" s="25" t="s">
        <v>34</v>
      </c>
    </row>
    <row r="61" spans="1:243" s="24" customFormat="1" ht="84.75" customHeight="1">
      <c r="A61" s="113">
        <v>1.48</v>
      </c>
      <c r="B61" s="114" t="s">
        <v>400</v>
      </c>
      <c r="C61" s="56" t="s">
        <v>200</v>
      </c>
      <c r="D61" s="105">
        <v>29.07</v>
      </c>
      <c r="E61" s="106" t="s">
        <v>341</v>
      </c>
      <c r="F61" s="47"/>
      <c r="G61" s="26"/>
      <c r="H61" s="20"/>
      <c r="I61" s="19" t="s">
        <v>35</v>
      </c>
      <c r="J61" s="21">
        <f t="shared" si="0"/>
        <v>1</v>
      </c>
      <c r="K61" s="22" t="s">
        <v>41</v>
      </c>
      <c r="L61" s="22" t="s">
        <v>7</v>
      </c>
      <c r="M61" s="48"/>
      <c r="N61" s="42"/>
      <c r="O61" s="42"/>
      <c r="P61" s="46"/>
      <c r="Q61" s="42"/>
      <c r="R61" s="42"/>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131">
        <f t="shared" si="13"/>
        <v>0</v>
      </c>
      <c r="BB61" s="131">
        <f t="shared" si="14"/>
        <v>0</v>
      </c>
      <c r="BC61" s="23" t="str">
        <f t="shared" si="15"/>
        <v>INR Zero Only</v>
      </c>
      <c r="IE61" s="25">
        <v>1.01</v>
      </c>
      <c r="IF61" s="25" t="s">
        <v>36</v>
      </c>
      <c r="IG61" s="25" t="s">
        <v>33</v>
      </c>
      <c r="IH61" s="25">
        <v>123.223</v>
      </c>
      <c r="II61" s="25" t="s">
        <v>34</v>
      </c>
    </row>
    <row r="62" spans="1:243" s="24" customFormat="1" ht="86.25" customHeight="1">
      <c r="A62" s="90">
        <v>1.49</v>
      </c>
      <c r="B62" s="114" t="s">
        <v>401</v>
      </c>
      <c r="C62" s="56" t="s">
        <v>201</v>
      </c>
      <c r="D62" s="105">
        <v>148.29</v>
      </c>
      <c r="E62" s="106" t="s">
        <v>350</v>
      </c>
      <c r="F62" s="47"/>
      <c r="G62" s="26"/>
      <c r="H62" s="20"/>
      <c r="I62" s="19" t="s">
        <v>35</v>
      </c>
      <c r="J62" s="21">
        <f>IF(I62="Less(-)",-1,1)</f>
        <v>1</v>
      </c>
      <c r="K62" s="22" t="s">
        <v>41</v>
      </c>
      <c r="L62" s="22" t="s">
        <v>7</v>
      </c>
      <c r="M62" s="48"/>
      <c r="N62" s="42"/>
      <c r="O62" s="42"/>
      <c r="P62" s="46"/>
      <c r="Q62" s="42"/>
      <c r="R62" s="42"/>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131">
        <f t="shared" si="13"/>
        <v>0</v>
      </c>
      <c r="BB62" s="131">
        <f t="shared" si="14"/>
        <v>0</v>
      </c>
      <c r="BC62" s="23" t="str">
        <f t="shared" si="15"/>
        <v>INR Zero Only</v>
      </c>
      <c r="IE62" s="25">
        <v>1.01</v>
      </c>
      <c r="IF62" s="25" t="s">
        <v>36</v>
      </c>
      <c r="IG62" s="25" t="s">
        <v>33</v>
      </c>
      <c r="IH62" s="25">
        <v>123.223</v>
      </c>
      <c r="II62" s="25" t="s">
        <v>34</v>
      </c>
    </row>
    <row r="63" spans="1:243" s="24" customFormat="1" ht="81" customHeight="1">
      <c r="A63" s="113">
        <v>1.5</v>
      </c>
      <c r="B63" s="114" t="s">
        <v>402</v>
      </c>
      <c r="C63" s="56" t="s">
        <v>202</v>
      </c>
      <c r="D63" s="105">
        <v>148.29</v>
      </c>
      <c r="E63" s="106" t="s">
        <v>350</v>
      </c>
      <c r="F63" s="47"/>
      <c r="G63" s="26"/>
      <c r="H63" s="20"/>
      <c r="I63" s="19" t="s">
        <v>35</v>
      </c>
      <c r="J63" s="21">
        <f t="shared" si="0"/>
        <v>1</v>
      </c>
      <c r="K63" s="22" t="s">
        <v>41</v>
      </c>
      <c r="L63" s="22" t="s">
        <v>7</v>
      </c>
      <c r="M63" s="48"/>
      <c r="N63" s="42"/>
      <c r="O63" s="42"/>
      <c r="P63" s="46"/>
      <c r="Q63" s="42"/>
      <c r="R63" s="42"/>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131">
        <f t="shared" si="13"/>
        <v>0</v>
      </c>
      <c r="BB63" s="131">
        <f t="shared" si="14"/>
        <v>0</v>
      </c>
      <c r="BC63" s="23" t="str">
        <f t="shared" si="15"/>
        <v>INR Zero Only</v>
      </c>
      <c r="IE63" s="25">
        <v>1.01</v>
      </c>
      <c r="IF63" s="25" t="s">
        <v>36</v>
      </c>
      <c r="IG63" s="25" t="s">
        <v>33</v>
      </c>
      <c r="IH63" s="25">
        <v>123.223</v>
      </c>
      <c r="II63" s="25" t="s">
        <v>34</v>
      </c>
    </row>
    <row r="64" spans="1:243" s="24" customFormat="1" ht="57" customHeight="1">
      <c r="A64" s="90">
        <v>1.51</v>
      </c>
      <c r="B64" s="151" t="s">
        <v>403</v>
      </c>
      <c r="C64" s="56" t="s">
        <v>203</v>
      </c>
      <c r="D64" s="105">
        <v>148.29</v>
      </c>
      <c r="E64" s="106" t="s">
        <v>350</v>
      </c>
      <c r="F64" s="47"/>
      <c r="G64" s="26"/>
      <c r="H64" s="20"/>
      <c r="I64" s="19" t="s">
        <v>35</v>
      </c>
      <c r="J64" s="21">
        <f t="shared" si="0"/>
        <v>1</v>
      </c>
      <c r="K64" s="22" t="s">
        <v>41</v>
      </c>
      <c r="L64" s="22" t="s">
        <v>7</v>
      </c>
      <c r="M64" s="48"/>
      <c r="N64" s="42"/>
      <c r="O64" s="42"/>
      <c r="P64" s="46"/>
      <c r="Q64" s="42"/>
      <c r="R64" s="42"/>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131">
        <f t="shared" si="13"/>
        <v>0</v>
      </c>
      <c r="BB64" s="131">
        <f t="shared" si="14"/>
        <v>0</v>
      </c>
      <c r="BC64" s="23" t="str">
        <f t="shared" si="15"/>
        <v>INR Zero Only</v>
      </c>
      <c r="IE64" s="25">
        <v>1.01</v>
      </c>
      <c r="IF64" s="25" t="s">
        <v>36</v>
      </c>
      <c r="IG64" s="25" t="s">
        <v>33</v>
      </c>
      <c r="IH64" s="25">
        <v>123.223</v>
      </c>
      <c r="II64" s="25" t="s">
        <v>34</v>
      </c>
    </row>
    <row r="65" spans="1:243" s="14" customFormat="1" ht="50.25" customHeight="1">
      <c r="A65" s="113">
        <v>1.52</v>
      </c>
      <c r="B65" s="111" t="s">
        <v>351</v>
      </c>
      <c r="C65" s="56" t="s">
        <v>204</v>
      </c>
      <c r="D65" s="91"/>
      <c r="E65" s="54"/>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IE65" s="15"/>
      <c r="IF65" s="15"/>
      <c r="IG65" s="15"/>
      <c r="IH65" s="15"/>
      <c r="II65" s="15"/>
    </row>
    <row r="66" spans="1:243" s="24" customFormat="1" ht="109.5" customHeight="1">
      <c r="A66" s="90">
        <v>1.53</v>
      </c>
      <c r="B66" s="152" t="s">
        <v>404</v>
      </c>
      <c r="C66" s="56" t="s">
        <v>205</v>
      </c>
      <c r="D66" s="105">
        <v>175</v>
      </c>
      <c r="E66" s="106" t="s">
        <v>352</v>
      </c>
      <c r="F66" s="47"/>
      <c r="G66" s="26"/>
      <c r="H66" s="20"/>
      <c r="I66" s="19" t="s">
        <v>35</v>
      </c>
      <c r="J66" s="21">
        <f t="shared" si="0"/>
        <v>1</v>
      </c>
      <c r="K66" s="22" t="s">
        <v>41</v>
      </c>
      <c r="L66" s="22" t="s">
        <v>7</v>
      </c>
      <c r="M66" s="48"/>
      <c r="N66" s="42"/>
      <c r="O66" s="42"/>
      <c r="P66" s="46"/>
      <c r="Q66" s="42"/>
      <c r="R66" s="42"/>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131">
        <f>total_amount_ba($B$2,$D$2,D66,F66,J66,K66,M66)</f>
        <v>0</v>
      </c>
      <c r="BB66" s="131">
        <f>BA66+SUM(N66:AZ66)</f>
        <v>0</v>
      </c>
      <c r="BC66" s="23" t="str">
        <f>SpellNumber(L66,BB66)</f>
        <v>INR Zero Only</v>
      </c>
      <c r="IE66" s="25">
        <v>1.01</v>
      </c>
      <c r="IF66" s="25" t="s">
        <v>36</v>
      </c>
      <c r="IG66" s="25" t="s">
        <v>33</v>
      </c>
      <c r="IH66" s="25">
        <v>123.223</v>
      </c>
      <c r="II66" s="25" t="s">
        <v>34</v>
      </c>
    </row>
    <row r="67" spans="1:243" s="14" customFormat="1" ht="50.25" customHeight="1">
      <c r="A67" s="113">
        <v>1.54</v>
      </c>
      <c r="B67" s="111" t="s">
        <v>353</v>
      </c>
      <c r="C67" s="56" t="s">
        <v>206</v>
      </c>
      <c r="D67" s="91"/>
      <c r="E67" s="54"/>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IE67" s="15"/>
      <c r="IF67" s="15"/>
      <c r="IG67" s="15"/>
      <c r="IH67" s="15"/>
      <c r="II67" s="15"/>
    </row>
    <row r="68" spans="1:243" s="24" customFormat="1" ht="84" customHeight="1">
      <c r="A68" s="90">
        <v>1.55</v>
      </c>
      <c r="B68" s="148" t="s">
        <v>405</v>
      </c>
      <c r="C68" s="56" t="s">
        <v>207</v>
      </c>
      <c r="D68" s="105">
        <v>750</v>
      </c>
      <c r="E68" s="106" t="s">
        <v>340</v>
      </c>
      <c r="F68" s="47"/>
      <c r="G68" s="26"/>
      <c r="H68" s="20"/>
      <c r="I68" s="19" t="s">
        <v>35</v>
      </c>
      <c r="J68" s="21">
        <f t="shared" si="0"/>
        <v>1</v>
      </c>
      <c r="K68" s="22" t="s">
        <v>41</v>
      </c>
      <c r="L68" s="22" t="s">
        <v>7</v>
      </c>
      <c r="M68" s="48"/>
      <c r="N68" s="42"/>
      <c r="O68" s="42"/>
      <c r="P68" s="46"/>
      <c r="Q68" s="42"/>
      <c r="R68" s="42"/>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131">
        <f>total_amount_ba($B$2,$D$2,D68,F68,J68,K68,M68)</f>
        <v>0</v>
      </c>
      <c r="BB68" s="131">
        <f>BA68+SUM(N68:AZ68)</f>
        <v>0</v>
      </c>
      <c r="BC68" s="23" t="str">
        <f>SpellNumber(L68,BB68)</f>
        <v>INR Zero Only</v>
      </c>
      <c r="IE68" s="25">
        <v>1.01</v>
      </c>
      <c r="IF68" s="25" t="s">
        <v>36</v>
      </c>
      <c r="IG68" s="25" t="s">
        <v>33</v>
      </c>
      <c r="IH68" s="25">
        <v>123.223</v>
      </c>
      <c r="II68" s="25" t="s">
        <v>34</v>
      </c>
    </row>
    <row r="69" spans="1:243" s="24" customFormat="1" ht="144.75" customHeight="1">
      <c r="A69" s="113">
        <v>1.56</v>
      </c>
      <c r="B69" s="153" t="s">
        <v>406</v>
      </c>
      <c r="C69" s="56" t="s">
        <v>208</v>
      </c>
      <c r="D69" s="105">
        <v>112.5</v>
      </c>
      <c r="E69" s="106" t="s">
        <v>342</v>
      </c>
      <c r="F69" s="47"/>
      <c r="G69" s="26"/>
      <c r="H69" s="20"/>
      <c r="I69" s="19" t="s">
        <v>35</v>
      </c>
      <c r="J69" s="21">
        <f>IF(I69="Less(-)",-1,1)</f>
        <v>1</v>
      </c>
      <c r="K69" s="22" t="s">
        <v>41</v>
      </c>
      <c r="L69" s="22" t="s">
        <v>7</v>
      </c>
      <c r="M69" s="48"/>
      <c r="N69" s="42"/>
      <c r="O69" s="42"/>
      <c r="P69" s="46"/>
      <c r="Q69" s="42"/>
      <c r="R69" s="42"/>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131">
        <f>total_amount_ba($B$2,$D$2,D69,F69,J69,K69,M69)</f>
        <v>0</v>
      </c>
      <c r="BB69" s="131">
        <f>BA69+SUM(N69:AZ69)</f>
        <v>0</v>
      </c>
      <c r="BC69" s="23" t="str">
        <f>SpellNumber(L69,BB69)</f>
        <v>INR Zero Only</v>
      </c>
      <c r="IE69" s="25"/>
      <c r="IF69" s="25"/>
      <c r="IG69" s="25"/>
      <c r="IH69" s="25"/>
      <c r="II69" s="25"/>
    </row>
    <row r="70" spans="1:243" s="24" customFormat="1" ht="33" customHeight="1">
      <c r="A70" s="60" t="s">
        <v>39</v>
      </c>
      <c r="B70" s="60"/>
      <c r="C70" s="132"/>
      <c r="D70" s="133"/>
      <c r="E70" s="132"/>
      <c r="F70" s="19"/>
      <c r="G70" s="19"/>
      <c r="H70" s="134"/>
      <c r="I70" s="134"/>
      <c r="J70" s="134"/>
      <c r="K70" s="134"/>
      <c r="L70" s="19"/>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49">
        <f>SUM(BA14:BA69)</f>
        <v>0</v>
      </c>
      <c r="BB70" s="49">
        <f>SUM(BB14:BB17)</f>
        <v>0</v>
      </c>
      <c r="BC70" s="23"/>
      <c r="IE70" s="25">
        <v>4</v>
      </c>
      <c r="IF70" s="25" t="s">
        <v>37</v>
      </c>
      <c r="IG70" s="25" t="s">
        <v>38</v>
      </c>
      <c r="IH70" s="25">
        <v>10</v>
      </c>
      <c r="II70" s="25" t="s">
        <v>34</v>
      </c>
    </row>
    <row r="71" spans="1:243" s="33" customFormat="1" ht="23.25" customHeight="1" hidden="1">
      <c r="A71" s="60" t="s">
        <v>43</v>
      </c>
      <c r="B71" s="60"/>
      <c r="C71" s="136"/>
      <c r="D71" s="137"/>
      <c r="E71" s="138" t="s">
        <v>40</v>
      </c>
      <c r="F71" s="139"/>
      <c r="G71" s="140"/>
      <c r="H71" s="141"/>
      <c r="I71" s="141"/>
      <c r="J71" s="141"/>
      <c r="K71" s="142"/>
      <c r="L71" s="143"/>
      <c r="M71" s="144"/>
      <c r="N71" s="141"/>
      <c r="O71" s="21"/>
      <c r="P71" s="21"/>
      <c r="Q71" s="21"/>
      <c r="R71" s="21"/>
      <c r="S71" s="2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5">
        <f>IF(ISBLANK(F71),0,IF(E71="Excess (+)",ROUND(BA70+(BA70*F71),2),IF(E71="Less (-)",ROUND(BA70+(BA70*F71*(-1)),2),0)))</f>
        <v>0</v>
      </c>
      <c r="BB71" s="146">
        <f>ROUND(BA71,0)</f>
        <v>0</v>
      </c>
      <c r="BC71" s="23" t="str">
        <f>SpellNumber(L71,BB71)</f>
        <v> Zero Only</v>
      </c>
      <c r="IE71" s="34"/>
      <c r="IF71" s="34"/>
      <c r="IG71" s="34"/>
      <c r="IH71" s="34"/>
      <c r="II71" s="34"/>
    </row>
    <row r="72" spans="1:243" s="33" customFormat="1" ht="51" customHeight="1">
      <c r="A72" s="60" t="s">
        <v>42</v>
      </c>
      <c r="B72" s="60"/>
      <c r="C72" s="169" t="str">
        <f>SpellNumber($E$2,BA70)</f>
        <v>INR Zero Only</v>
      </c>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IE72" s="34"/>
      <c r="IF72" s="34"/>
      <c r="IG72" s="34"/>
      <c r="IH72" s="34"/>
      <c r="II72" s="34"/>
    </row>
    <row r="73" spans="3:243" s="14" customFormat="1" ht="15">
      <c r="C73" s="55"/>
      <c r="D73" s="104"/>
      <c r="E73" s="55"/>
      <c r="F73" s="35"/>
      <c r="G73" s="35"/>
      <c r="H73" s="35"/>
      <c r="I73" s="35"/>
      <c r="J73" s="35"/>
      <c r="K73" s="35"/>
      <c r="L73" s="35"/>
      <c r="M73" s="35"/>
      <c r="O73" s="35"/>
      <c r="BA73" s="35"/>
      <c r="BC73" s="35"/>
      <c r="IE73" s="15"/>
      <c r="IF73" s="15"/>
      <c r="IG73" s="15"/>
      <c r="IH73" s="15"/>
      <c r="II73" s="15"/>
    </row>
  </sheetData>
  <sheetProtection password="880D" sheet="1"/>
  <mergeCells count="8">
    <mergeCell ref="A9:BC9"/>
    <mergeCell ref="C72:BC72"/>
    <mergeCell ref="A1:L1"/>
    <mergeCell ref="A4:BC4"/>
    <mergeCell ref="A5:BC5"/>
    <mergeCell ref="A6:BC6"/>
    <mergeCell ref="A7:BC7"/>
    <mergeCell ref="B8:BC8"/>
  </mergeCells>
  <dataValidations count="22">
    <dataValidation type="decimal" allowBlank="1" showInputMessage="1" showErrorMessage="1" promptTitle="Quantity" prompt="Please enter the Quantity for this item. " errorTitle="Invalid Entry" error="Only Numeric Values are allowed. " sqref="F23:F28 F43:F46 F48:F52 D66 F68:F69 D58:D64 D30:D31 F33:F36 D38:D40 F30:F31 D23:D28 D33:D36 F38:F41 D14:D21 F66 F54:F56 D54:D56 F58:F64 D43:D46 D68:D69 F14:F21 D48:D52">
      <formula1>0</formula1>
      <formula2>999999999999999</formula2>
    </dataValidation>
    <dataValidation allowBlank="1" showInputMessage="1" showErrorMessage="1" promptTitle="Units" prompt="Please enter Units in text" sqref="E23:E28 E68:E69 E66 E38:E40 E30:E31 E33:E36 E14:E21 E43:E46 E54:E56 E58:E64 E48:E52"/>
    <dataValidation type="decimal" allowBlank="1" showInputMessage="1" showErrorMessage="1" promptTitle="Rate Entry" prompt="Please enter the Inspection Charges in Rupees for this item. " errorTitle="Invaid Entry" error="Only Numeric Values are allowed. " sqref="Q68:Q69 Q58:Q64 Q66 Q54:Q56 Q43:Q46 Q30:Q31 Q33:Q36 Q38:Q41 Q23:Q28 Q48:Q52 Q14: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8:R69 R58:R64 R66 R54:R56 R43:R46 R30:R31 R33:R36 R38:R41 R23:R28 R48:R52 R14: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68:O69 N58:O64 N66:O66 N54:O56 N43:O46 N30:O31 N33:O36 N38:O41 N23:O28 N48:O52 N14:O21">
      <formula1>0</formula1>
      <formula2>999999999999999</formula2>
    </dataValidation>
    <dataValidation type="list" showInputMessage="1" showErrorMessage="1" sqref="I68:I69 I58:I64 I66 I54:I56 I43:I46 I30:I31 I33:I36 I38:I41 I23:I28 I48:I52 I14:I21">
      <formula1>"Excess(+), Less(-)"</formula1>
    </dataValidation>
    <dataValidation allowBlank="1" showInputMessage="1" showErrorMessage="1" promptTitle="Addition / Deduction" prompt="Please Choose the correct One" sqref="J68:J69 J58:J64 J66 J54:J56 J43:J46 J30:J31 J33:J36 J38:J41 J23:J28 J48:J52 J14:J21"/>
    <dataValidation type="list" allowBlank="1" showInputMessage="1" showErrorMessage="1" sqref="K68:K69 K58:K64 K66 K54:K56 K43:K46 K30:K31 K33:K36 K38:K41 K23:K28 K48:K52 K14: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68:H69 G58:H64 G66:H66 G54:H56 G43:H46 G30:H31 G33:H36 G38:H41 G23:H28 G48:H52 G14:H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8:M69 M58:M64 M66 M54:M56 M43:M46 M48:M52 M38:M41 M14:M21 M23:M28 M30:M31 M33:M36">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allowBlank="1" showInputMessage="1" showErrorMessage="1" promptTitle="Item Description" prompt="Please enter Item Description in text" sqref="B62:B64 B66 B23:B28 B17:B21 B33:B35 B39:B40 B44:B45 B49:B50 B37 B58:B60 B68"/>
    <dataValidation type="decimal" allowBlank="1" showInputMessage="1" showErrorMessage="1" errorTitle="Invalid Entry" error="Only Numeric Values are allowed. " sqref="A14 A16 A18 A20 A22 A24 A26 A28 A30 A68 A34 A36 A38 A40 A42 A44 A46 A48 A50 A52 A54 A56 A58 A60 A62 A64 A66">
      <formula1>0</formula1>
      <formula2>999999999999999</formula2>
    </dataValidation>
    <dataValidation allowBlank="1" showInputMessage="1" showErrorMessage="1" promptTitle="Itemcode/Make" prompt="Please enter text" sqref="C14:C31 C33:C69"/>
    <dataValidation type="list" allowBlank="1" showInputMessage="1" showErrorMessage="1" sqref="L66 L67 L68 L13 L14 L15 L16 L17 L18 L19 L20 L21 L22 L23 L24 L25 L26 L27 L28 L29 L30 L31 L32 L33 L34 L35 L36 L37 L38 L39 L40 L41 L42 L43 L44 L45 L46 L47 L48 L49 L50 L51 L52 L53 L54 L55 L56 L57 L58 L59 L60 L61 L62 L63 L64 L65 L69">
      <formula1>"INR"</formula1>
    </dataValidation>
  </dataValidations>
  <printOptions/>
  <pageMargins left="0.5511811023622047" right="0.31496062992125984" top="0.5905511811023623" bottom="0.5118110236220472" header="0.31496062992125984" footer="0.31496062992125984"/>
  <pageSetup fitToHeight="0"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75" t="s">
        <v>2</v>
      </c>
      <c r="F6" s="175"/>
      <c r="G6" s="175"/>
      <c r="H6" s="175"/>
      <c r="I6" s="175"/>
      <c r="J6" s="175"/>
      <c r="K6" s="175"/>
    </row>
    <row r="7" spans="5:11" ht="15">
      <c r="E7" s="175"/>
      <c r="F7" s="175"/>
      <c r="G7" s="175"/>
      <c r="H7" s="175"/>
      <c r="I7" s="175"/>
      <c r="J7" s="175"/>
      <c r="K7" s="175"/>
    </row>
    <row r="8" spans="5:11" ht="15">
      <c r="E8" s="175"/>
      <c r="F8" s="175"/>
      <c r="G8" s="175"/>
      <c r="H8" s="175"/>
      <c r="I8" s="175"/>
      <c r="J8" s="175"/>
      <c r="K8" s="175"/>
    </row>
    <row r="9" spans="5:11" ht="15">
      <c r="E9" s="175"/>
      <c r="F9" s="175"/>
      <c r="G9" s="175"/>
      <c r="H9" s="175"/>
      <c r="I9" s="175"/>
      <c r="J9" s="175"/>
      <c r="K9" s="175"/>
    </row>
    <row r="10" spans="5:11" ht="15">
      <c r="E10" s="175"/>
      <c r="F10" s="175"/>
      <c r="G10" s="175"/>
      <c r="H10" s="175"/>
      <c r="I10" s="175"/>
      <c r="J10" s="175"/>
      <c r="K10" s="175"/>
    </row>
    <row r="11" spans="5:11" ht="15">
      <c r="E11" s="175"/>
      <c r="F11" s="175"/>
      <c r="G11" s="175"/>
      <c r="H11" s="175"/>
      <c r="I11" s="175"/>
      <c r="J11" s="175"/>
      <c r="K11" s="175"/>
    </row>
    <row r="12" spans="5:11" ht="15">
      <c r="E12" s="175"/>
      <c r="F12" s="175"/>
      <c r="G12" s="175"/>
      <c r="H12" s="175"/>
      <c r="I12" s="175"/>
      <c r="J12" s="175"/>
      <c r="K12" s="175"/>
    </row>
    <row r="13" spans="5:11" ht="15">
      <c r="E13" s="175"/>
      <c r="F13" s="175"/>
      <c r="G13" s="175"/>
      <c r="H13" s="175"/>
      <c r="I13" s="175"/>
      <c r="J13" s="175"/>
      <c r="K13" s="175"/>
    </row>
    <row r="14" spans="5:11" ht="15">
      <c r="E14" s="175"/>
      <c r="F14" s="175"/>
      <c r="G14" s="175"/>
      <c r="H14" s="175"/>
      <c r="I14" s="175"/>
      <c r="J14" s="175"/>
      <c r="K14" s="1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DHRITI</cp:lastModifiedBy>
  <cp:lastPrinted>2022-03-10T11:09:38Z</cp:lastPrinted>
  <dcterms:created xsi:type="dcterms:W3CDTF">2009-01-30T06:42:42Z</dcterms:created>
  <dcterms:modified xsi:type="dcterms:W3CDTF">2023-01-10T08:25:10Z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ob4wHWBVmeyo4CfmKb3/N+JGfTQ=</vt:lpwstr>
  </property>
</Properties>
</file>