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5" activeTab="5"/>
  </bookViews>
  <sheets>
    <sheet name="BoQ1" sheetId="1" state="veryHidden" r:id="rId1"/>
    <sheet name="BoQ2" sheetId="2" state="veryHidden" r:id="rId2"/>
    <sheet name="BoQ3" sheetId="3" state="veryHidden" r:id="rId3"/>
    <sheet name="BoQ4" sheetId="4" state="veryHidden" r:id="rId4"/>
    <sheet name="BoQ5" sheetId="5" state="veryHidden" r:id="rId5"/>
    <sheet name="Macros" sheetId="6" r:id="rId6"/>
  </sheets>
  <externalReferences>
    <externalReference r:id="rId9"/>
    <externalReference r:id="rId10"/>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'BoQ1'!$A$1:$BC$25</definedName>
    <definedName name="_xlnm.Print_Area" localSheetId="1">'BoQ2'!$A$1:$BC$25</definedName>
    <definedName name="_xlnm.Print_Area" localSheetId="2">'BoQ3'!$A$1:$BC$24</definedName>
    <definedName name="_xlnm.Print_Area" localSheetId="3">'BoQ4'!$A$1:$BC$31</definedName>
    <definedName name="_xlnm.Print_Area" localSheetId="4">'BoQ5'!$A$1:$BC$20</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<sst xmlns="http://schemas.openxmlformats.org/spreadsheetml/2006/main" count="757" uniqueCount="124">
  <si>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</si>
  <si>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</si>
  <si>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</si>
  <si>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</si>
  <si>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</si>
  <si>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</si>
  <si>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</si>
  <si>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</si>
  <si>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</si>
  <si>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</si>
  <si>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</si>
  <si>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</si>
  <si>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</si>
  <si>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</si>
  <si>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</si>
  <si>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</si>
  <si>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</si>
  <si>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</si>
  <si>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</si>
  <si>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</si>
  <si>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</si>
  <si>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</si>
  <si>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</si>
  <si>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</si>
  <si>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</si>
  <si>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</si>
  <si>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</si>
  <si>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</si>
  <si>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</si>
  <si>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</si>
  <si>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</si>
  <si>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</si>
  <si>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</si>
  <si>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</si>
  <si>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</si>
  <si>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</si>
  <si>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</si>
  <si>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</si>
  <si>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</si>
  <si>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</si>
  <si>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</si>
  <si>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</si>
  <si>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</si>
  <si>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MT</t>
  </si>
  <si>
    <t>Tender Inviting Authority: CGM[O&amp;M]LAR,AEGCL</t>
  </si>
  <si>
    <t>Item1</t>
  </si>
  <si>
    <t>Item2</t>
  </si>
  <si>
    <t>Item3</t>
  </si>
  <si>
    <t>Item5</t>
  </si>
  <si>
    <t>Item6</t>
  </si>
  <si>
    <t>Item7</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</si>
  <si>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</si>
  <si>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</si>
  <si>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</si>
  <si>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</si>
  <si>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</si>
  <si>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</si>
  <si>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set</t>
  </si>
  <si>
    <t>Nos.</t>
  </si>
  <si>
    <t>Super structure</t>
  </si>
  <si>
    <t>Stub and cleat (partly galvanized)</t>
  </si>
  <si>
    <t>Stub and stub setting template</t>
  </si>
  <si>
    <t>Tower accessories</t>
  </si>
  <si>
    <t>Supply of Anti-Climbing device</t>
  </si>
  <si>
    <t>Conductor Accessories</t>
  </si>
  <si>
    <t>Single tension Hardware fittings (Dead end type) including all aceessories suitable for AAAC Zebra</t>
  </si>
  <si>
    <t>Ground wire accessories</t>
  </si>
  <si>
    <t>Strain clamp</t>
  </si>
  <si>
    <t>Item9</t>
  </si>
  <si>
    <t>Item10</t>
  </si>
  <si>
    <t>Item13</t>
  </si>
  <si>
    <t>Item18</t>
  </si>
  <si>
    <t>Item22</t>
  </si>
  <si>
    <t>Detail &amp; check survey as per specification</t>
  </si>
  <si>
    <t>Mobilization (including preparation of work space, Approach road, dewatering, arrangement of electricity, jungle clearing, earth filling and making all arrangement for completion of the work) and construction and supply of all materials &amp; labours of temporary island/platform to faciallitate the construction of foundation including platform for storage of construction materials such as stone chips, sand, cement, steel reinforcement bar, mixture machines, tools &amp; plants all foundation materials keeping &amp; mixing.</t>
  </si>
  <si>
    <t xml:space="preserve">Setting of stubs (sets of four) including transportation &amp; distribution of stub and accessories from store to site excluding the cost of excavation, concreting &amp; back filling. </t>
  </si>
  <si>
    <t>km</t>
  </si>
  <si>
    <t>job</t>
  </si>
  <si>
    <t>metre</t>
  </si>
  <si>
    <t>cum</t>
  </si>
  <si>
    <t>Erection and dismantling of ERS</t>
  </si>
  <si>
    <t>Per MT</t>
  </si>
  <si>
    <t>Per Ckm</t>
  </si>
  <si>
    <t>Per kM</t>
  </si>
  <si>
    <t>Earthing per tower including supply of all earthing materials</t>
  </si>
  <si>
    <t xml:space="preserve"> Per tower</t>
  </si>
  <si>
    <t>Name of Work: Construction of new tower with pile foundation in place of river eroded tower at Loc- 439 of 220 KV D/C Rangia-Salakati Line</t>
  </si>
  <si>
    <t>Bid reference No: AEGCL/MD/Tech-325/RNG-SLKT/Loc No. 439/Bid</t>
  </si>
  <si>
    <r>
      <rPr>
        <b/>
        <u val="single"/>
        <sz val="12"/>
        <rFont val="Arial Narrow"/>
        <family val="2"/>
      </rPr>
      <t>Construction of new tower with pile foundation in place of river eroded tower at Loc- 439 of 220 KV D/C Rangia-Salakati Line
(Supply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</si>
  <si>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Galvanized iron superstructure (DB+0) inclusive of galvanized D shackle, pack washer, spring washer, step bolt, nuts and bolts etc. </t>
  </si>
  <si>
    <r>
      <rPr>
        <b/>
        <u val="single"/>
        <sz val="12"/>
        <rFont val="Arial Narrow"/>
        <family val="2"/>
      </rPr>
      <t>Construction of new tower with pile foundation in place of river eroded tower at Loc- 439 of 220 KV D/C Rangia-Salakati Line
(F&amp;I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</si>
  <si>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Construction of new tower with pile foundation in place of river eroded tower at Loc- 439 of 220 KV D/C Rangia-Salakati Line
(Erection and Dismantling)</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</si>
  <si>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Dismantling of complete towers at loc. 439 and transport the same to Rangia Store </t>
  </si>
  <si>
    <t>At 439 (DA+0) , weight:      4.38 MT</t>
  </si>
  <si>
    <t>Erection of super structure at loc. 439</t>
  </si>
  <si>
    <t>At loc. 439 (DB+0), weight:      6.503 MT</t>
  </si>
  <si>
    <t xml:space="preserve">Stringing of ground wire from loc. 434 to New Tower (Loc.No.-439) and from New Tower (Loc.No.-439) to Loc.No.-442
Total distance : 2.47 Km
</t>
  </si>
  <si>
    <t xml:space="preserve">Painting of tower with bituminous paints of approved quality to 3 mts from ground level including the cost of the paint.
</t>
  </si>
  <si>
    <t xml:space="preserve">Boring, providing and installation of bored cast-in-situ pile of specific diameter below the pile cap with M25 grade of cement concrete including the cost of reinforcement steel, cost of boring with temporary guide casting bentonite solution (length of the pile for payment shall be measured from the bottom of pile cap). All necessary labour materials plants, tools and tackles etc. complete as necessary for proper execution of the job.
The unit rate should include excavation, dewatering, socketing, anchoring (if required), backfilling, form work for placing plain or reinforced cement concrete, supply &amp; providing MS liner of 6 mm thickin piles up to 10 metre depth from the bottom of the pile cap, conducting standard penetration test and integrity test. Each leg will required 1 nos RCC bored pile of 1200 mm diameter i.e. 4 nos of pile each tower foundation. (Payment will be made as per actual length of the piles as per site condition necessary and approved drawing.)
(A) 1200 mm dia piles
4 nos of pile 4 x18 =72
</t>
  </si>
  <si>
    <t>Providing and laying in M25 grade concrete of specified 28 days strength for pile cap, chimney and tie beam including reinforcement steel form work all necessary materials and equipments, transportation, batching, mixing, vibrating, dewatering etc. complete. 
Chimney  4x3.14159 x 0.6 x 0.6 x 3.5=15.834
Tie beam 4x8.59x0.5x0.75= 12.885</t>
  </si>
  <si>
    <r>
      <rPr>
        <b/>
        <u val="single"/>
        <sz val="12"/>
        <rFont val="Arial Narrow"/>
        <family val="2"/>
      </rPr>
      <t>Construction of new tower with pile foundation in place of river eroded tower at Loc- 439 of 220 KV D/C Rangia-Salakati Line
(Foundation)</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</si>
  <si>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Preparation and levelling of site</t>
  </si>
  <si>
    <t>ERS Tower materials sorting, loading and carrying from Kahilipara Store and unloading at site camp.
Weight in MT of 1 No. of ERS Tower=5.2 MT
For 02 Nos. of ERS Tower-5.2 x 2= 10.4 MT</t>
  </si>
  <si>
    <t>Carrying of ERS materilas from head camp to site camp by head load</t>
  </si>
  <si>
    <t>Anchoring (including excavatgion) for 5 nos. of Anchors</t>
  </si>
  <si>
    <t>Erection of 1 ERS Tower</t>
  </si>
  <si>
    <t>Dismantling of conductors (3 Nos.) from the existing line of location</t>
  </si>
  <si>
    <t>Restringing of conductors (3 Nos.) in the ERS Tower including changing of damaged insulators, jointing and repairing of the conductors</t>
  </si>
  <si>
    <t>Opening, repairing and refitting of Jumpers</t>
  </si>
  <si>
    <t>Job.</t>
  </si>
  <si>
    <t>Upto 30 Km</t>
  </si>
  <si>
    <t>Next 60 Km</t>
  </si>
  <si>
    <t>Dismantling of 1 ERS Tower including de-anchoring.</t>
  </si>
  <si>
    <t>Restringing of conductors (3 Nos.) in therepaired existing tower including jointing etc. complete</t>
  </si>
  <si>
    <t>ERS tower materials shifting from work site to the site camp by head load</t>
  </si>
  <si>
    <t>Dismantling</t>
  </si>
  <si>
    <t>ERS tower materilas sorting, loading and carrying from site xcamp and unloading at Kahilipra Store.</t>
  </si>
  <si>
    <t>Item4</t>
  </si>
  <si>
    <t>Item8</t>
  </si>
  <si>
    <t xml:space="preserve">Opening and lowering of Conductors from loc. 434 to Loc.No.-442
Span Length : 2.47 Km
Total Km for Double Circuit =6x2.47 =14.82 Km
</t>
  </si>
  <si>
    <t xml:space="preserve">Shifting of conductors from loc. 434 to New Tower (Loc.No.-439) and from New Tower (Loc.No.-439) to Loc.No.-442
Total distance : 2.47 Km
Total CKm for Double Circuit =2x2.47 =4.94 CKm
</t>
  </si>
  <si>
    <t>Per Km/Per Conductor</t>
  </si>
  <si>
    <t>Bid reference No:AEGCL/MD/Tech-325/RNG-SLKT/Loc No. 439/Bid</t>
  </si>
  <si>
    <r>
      <rPr>
        <b/>
        <u val="single"/>
        <sz val="12"/>
        <rFont val="Arial Narrow"/>
        <family val="2"/>
      </rPr>
      <t>Construction of new tower with pile foundation in place of river eroded tower at Loc- 439 of 220 KV D/C Rangia-Salakati Line
(ERS)</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</si>
</sst>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7">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b/>
      <sz val="11"/>
      <color indexed="8"/>
      <name val="Times New Roman"/>
      <family val="1"/>
    </font>
    <font>
      <sz val="11"/>
      <color indexed="8"/>
      <name val="Times New Roman"/>
      <family val="1"/>
    </font>
    <font>
      <sz val="11"/>
      <color indexed="10"/>
      <name val="Times New Roman"/>
      <family val="1"/>
    </font>
    <font>
      <b/>
      <u val="single"/>
      <sz val="12"/>
      <color indexed="10"/>
      <name val="Arial Narrow"/>
      <family val="2"/>
    </font>
    <font>
      <b/>
      <u val="single"/>
      <sz val="12"/>
      <color indexed="23"/>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b/>
      <sz val="11"/>
      <color theme="1"/>
      <name val="Times New Roman"/>
      <family val="1"/>
    </font>
    <font>
      <sz val="11"/>
      <color theme="1"/>
      <name val="Times New Roman"/>
      <family val="1"/>
    </font>
    <font>
      <sz val="11"/>
      <color rgb="FFFF0000"/>
      <name val="Times New Roman"/>
      <family val="1"/>
    </font>
    <font>
      <b/>
      <u val="single"/>
      <sz val="12"/>
      <color rgb="FFFF0000"/>
      <name val="Arial Narrow"/>
      <family val="2"/>
    </font>
    <font>
      <b/>
      <u val="single"/>
      <sz val="12"/>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0">
    <xf numFmtId="0" fontId="0" fillId="0" borderId="0" xfId="0" applyFont="1" applyAlignment="1">
      <alignment/>
    </xf>
    <xf numFmtId="0" fontId="2" fillId="0" borderId="0" xfId="57" applyNumberFormat="1" applyFont="1" applyFill="1" applyBorder="1" applyAlignment="1">
      <alignment vertical="center"/>
      <protection/>
    </xf>
    <xf numFmtId="0" fontId="62"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0" xfId="57" applyNumberFormat="1" applyFont="1" applyFill="1">
      <alignment/>
      <protection/>
    </xf>
    <xf numFmtId="0" fontId="62" fillId="0" borderId="0" xfId="57" applyNumberFormat="1" applyFont="1" applyFill="1">
      <alignment/>
      <protection/>
    </xf>
    <xf numFmtId="0" fontId="2"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4" fillId="0" borderId="0" xfId="57" applyNumberFormat="1" applyFont="1" applyFill="1">
      <alignment/>
      <protection/>
    </xf>
    <xf numFmtId="0" fontId="0" fillId="0" borderId="0" xfId="57" applyNumberFormat="1" applyFill="1" applyAlignment="1">
      <alignment horizontal="center" vertical="center"/>
      <protection/>
    </xf>
    <xf numFmtId="0" fontId="9" fillId="0" borderId="10" xfId="58" applyNumberFormat="1" applyFont="1" applyFill="1" applyBorder="1" applyAlignment="1" applyProtection="1">
      <alignment horizontal="center" vertical="center" wrapText="1"/>
      <protection locked="0"/>
    </xf>
    <xf numFmtId="0" fontId="65"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10" fillId="0" borderId="10" xfId="57" applyNumberFormat="1" applyFont="1" applyFill="1" applyBorder="1" applyAlignment="1">
      <alignment vertical="center"/>
      <protection/>
    </xf>
    <xf numFmtId="0" fontId="66" fillId="0" borderId="10" xfId="57" applyNumberFormat="1" applyFont="1" applyFill="1" applyBorder="1" applyAlignment="1" applyProtection="1">
      <alignment vertical="center"/>
      <protection locked="0"/>
    </xf>
    <xf numFmtId="0" fontId="66" fillId="0" borderId="10" xfId="57" applyNumberFormat="1" applyFont="1" applyFill="1" applyBorder="1" applyAlignment="1">
      <alignment vertical="center"/>
      <protection/>
    </xf>
    <xf numFmtId="0" fontId="67" fillId="0" borderId="10" xfId="58" applyNumberFormat="1" applyFont="1" applyFill="1" applyBorder="1" applyAlignment="1" applyProtection="1">
      <alignment horizontal="center" vertical="center"/>
      <protection/>
    </xf>
    <xf numFmtId="0" fontId="67" fillId="0" borderId="10" xfId="60" applyNumberFormat="1" applyFont="1" applyFill="1" applyBorder="1" applyAlignment="1" applyProtection="1">
      <alignment horizontal="center" vertical="center"/>
      <protection/>
    </xf>
    <xf numFmtId="0" fontId="11" fillId="0" borderId="10" xfId="57" applyNumberFormat="1" applyFont="1" applyFill="1" applyBorder="1" applyAlignment="1">
      <alignment vertical="center"/>
      <protection/>
    </xf>
    <xf numFmtId="0" fontId="10" fillId="0" borderId="10" xfId="57" applyNumberFormat="1" applyFont="1" applyFill="1" applyBorder="1" applyAlignment="1">
      <alignment horizontal="center" vertical="center"/>
      <protection/>
    </xf>
    <xf numFmtId="0" fontId="11" fillId="0" borderId="10"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top" wrapText="1"/>
      <protection/>
    </xf>
    <xf numFmtId="0" fontId="11" fillId="0" borderId="10" xfId="58" applyNumberFormat="1" applyFont="1" applyFill="1" applyBorder="1" applyAlignment="1">
      <alignment horizontal="center" vertical="top" wrapText="1"/>
      <protection/>
    </xf>
    <xf numFmtId="0" fontId="68" fillId="0" borderId="10" xfId="58" applyNumberFormat="1" applyFont="1" applyFill="1" applyBorder="1" applyAlignment="1">
      <alignment horizontal="center" vertical="top" wrapText="1"/>
      <protection/>
    </xf>
    <xf numFmtId="0" fontId="68" fillId="0" borderId="10" xfId="58" applyNumberFormat="1" applyFont="1" applyFill="1" applyBorder="1" applyAlignment="1">
      <alignment vertical="top" wrapText="1"/>
      <protection/>
    </xf>
    <xf numFmtId="0" fontId="10" fillId="0" borderId="10" xfId="60" applyNumberFormat="1" applyFont="1" applyFill="1" applyBorder="1" applyAlignment="1">
      <alignment horizontal="center" vertical="top"/>
      <protection/>
    </xf>
    <xf numFmtId="0" fontId="69" fillId="0" borderId="10" xfId="60" applyNumberFormat="1" applyFont="1" applyFill="1" applyBorder="1" applyAlignment="1">
      <alignment horizontal="left" vertical="center" wrapText="1"/>
      <protection/>
    </xf>
    <xf numFmtId="178" fontId="10" fillId="0" borderId="10" xfId="60"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8" applyNumberFormat="1" applyFont="1" applyFill="1" applyBorder="1" applyAlignment="1">
      <alignment vertical="top"/>
      <protection/>
    </xf>
    <xf numFmtId="0" fontId="11" fillId="0" borderId="10" xfId="57" applyNumberFormat="1" applyFont="1" applyFill="1" applyBorder="1" applyAlignment="1" applyProtection="1">
      <alignment horizontal="righ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0" fontId="11" fillId="0" borderId="10" xfId="57" applyNumberFormat="1" applyFont="1" applyFill="1" applyBorder="1" applyAlignment="1" applyProtection="1">
      <alignment horizontal="right" vertical="top"/>
      <protection locked="0"/>
    </xf>
    <xf numFmtId="0" fontId="11" fillId="0" borderId="10" xfId="57" applyNumberFormat="1" applyFont="1" applyFill="1" applyBorder="1" applyAlignment="1" applyProtection="1">
      <alignment horizontal="center" vertical="top" wrapText="1"/>
      <protection/>
    </xf>
    <xf numFmtId="0" fontId="11" fillId="0" borderId="10" xfId="58" applyNumberFormat="1" applyFont="1" applyFill="1" applyBorder="1" applyAlignment="1">
      <alignment horizontal="right" vertical="top"/>
      <protection/>
    </xf>
    <xf numFmtId="178" fontId="11" fillId="0" borderId="10" xfId="58" applyNumberFormat="1" applyFont="1" applyFill="1" applyBorder="1" applyAlignment="1">
      <alignment horizontal="right" vertical="top"/>
      <protection/>
    </xf>
    <xf numFmtId="0" fontId="10" fillId="0" borderId="10" xfId="58" applyNumberFormat="1" applyFont="1" applyFill="1" applyBorder="1" applyAlignment="1">
      <alignment vertical="top" wrapText="1"/>
      <protection/>
    </xf>
    <xf numFmtId="2" fontId="10" fillId="0" borderId="10" xfId="58" applyNumberFormat="1" applyFont="1" applyFill="1" applyBorder="1" applyAlignment="1">
      <alignment vertical="top"/>
      <protection/>
    </xf>
    <xf numFmtId="2" fontId="11" fillId="33"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center" vertical="top" wrapText="1"/>
      <protection/>
    </xf>
    <xf numFmtId="0" fontId="11" fillId="34" borderId="10" xfId="57" applyNumberFormat="1" applyFont="1" applyFill="1" applyBorder="1" applyAlignment="1">
      <alignment horizontal="center" vertical="top" wrapText="1"/>
      <protection/>
    </xf>
    <xf numFmtId="2" fontId="11" fillId="0" borderId="10" xfId="58" applyNumberFormat="1" applyFont="1" applyFill="1" applyBorder="1" applyAlignment="1">
      <alignment horizontal="right" vertical="top"/>
      <protection/>
    </xf>
    <xf numFmtId="0" fontId="11" fillId="0" borderId="10" xfId="58" applyNumberFormat="1" applyFont="1" applyFill="1" applyBorder="1" applyAlignment="1">
      <alignment horizontal="left" vertical="top"/>
      <protection/>
    </xf>
    <xf numFmtId="0" fontId="10" fillId="0" borderId="10" xfId="58" applyNumberFormat="1" applyFont="1" applyFill="1" applyBorder="1" applyAlignment="1">
      <alignment horizontal="center" vertical="center"/>
      <protection/>
    </xf>
    <xf numFmtId="0" fontId="9" fillId="0" borderId="10" xfId="58" applyNumberFormat="1" applyFont="1" applyFill="1" applyBorder="1" applyAlignment="1">
      <alignment vertical="top"/>
      <protection/>
    </xf>
    <xf numFmtId="178" fontId="10" fillId="0" borderId="10" xfId="57" applyNumberFormat="1" applyFont="1" applyFill="1" applyBorder="1" applyAlignment="1">
      <alignment vertical="top"/>
      <protection/>
    </xf>
    <xf numFmtId="2" fontId="9" fillId="0" borderId="10" xfId="58" applyNumberFormat="1" applyFont="1" applyFill="1" applyBorder="1" applyAlignment="1">
      <alignment vertical="top"/>
      <protection/>
    </xf>
    <xf numFmtId="0" fontId="70" fillId="0" borderId="10" xfId="57" applyNumberFormat="1" applyFont="1" applyFill="1" applyBorder="1" applyAlignment="1" applyProtection="1">
      <alignment vertical="top"/>
      <protection/>
    </xf>
    <xf numFmtId="10" fontId="65" fillId="33" borderId="10" xfId="65" applyNumberFormat="1" applyFont="1" applyFill="1" applyBorder="1" applyAlignment="1">
      <alignment horizontal="center" vertical="center"/>
    </xf>
    <xf numFmtId="0" fontId="70" fillId="0" borderId="10" xfId="58" applyNumberFormat="1" applyFont="1" applyFill="1" applyBorder="1" applyAlignment="1">
      <alignment vertical="top"/>
      <protection/>
    </xf>
    <xf numFmtId="0" fontId="9" fillId="0" borderId="10" xfId="58" applyNumberFormat="1" applyFont="1" applyFill="1" applyBorder="1" applyAlignment="1" applyProtection="1">
      <alignment vertical="center" wrapText="1"/>
      <protection locked="0"/>
    </xf>
    <xf numFmtId="0" fontId="9" fillId="0" borderId="10" xfId="65" applyNumberFormat="1" applyFont="1" applyFill="1" applyBorder="1" applyAlignment="1" applyProtection="1">
      <alignment vertical="center" wrapText="1"/>
      <protection locked="0"/>
    </xf>
    <xf numFmtId="178" fontId="71"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72" fillId="0" borderId="10" xfId="0" applyFont="1" applyFill="1" applyBorder="1" applyAlignment="1">
      <alignment wrapText="1"/>
    </xf>
    <xf numFmtId="0" fontId="73" fillId="0" borderId="10" xfId="0" applyFont="1" applyFill="1" applyBorder="1" applyAlignment="1">
      <alignment wrapText="1"/>
    </xf>
    <xf numFmtId="0" fontId="73" fillId="0" borderId="10" xfId="0" applyFont="1" applyFill="1" applyBorder="1" applyAlignment="1">
      <alignment horizontal="center" vertical="center"/>
    </xf>
    <xf numFmtId="0" fontId="72" fillId="0" borderId="10" xfId="0" applyFont="1" applyFill="1" applyBorder="1" applyAlignment="1">
      <alignment vertical="center" wrapText="1"/>
    </xf>
    <xf numFmtId="0" fontId="74" fillId="0" borderId="10" xfId="0" applyFont="1" applyFill="1" applyBorder="1" applyAlignment="1">
      <alignment/>
    </xf>
    <xf numFmtId="0" fontId="73" fillId="0" borderId="10" xfId="0" applyFont="1" applyFill="1" applyBorder="1" applyAlignment="1">
      <alignment horizontal="center"/>
    </xf>
    <xf numFmtId="0" fontId="73" fillId="0" borderId="11" xfId="0" applyFont="1" applyFill="1" applyBorder="1" applyAlignment="1">
      <alignment vertical="center" wrapText="1"/>
    </xf>
    <xf numFmtId="180" fontId="14" fillId="0" borderId="10" xfId="0" applyNumberFormat="1" applyFont="1" applyBorder="1" applyAlignment="1">
      <alignment horizontal="center" wrapText="1"/>
    </xf>
    <xf numFmtId="180" fontId="14" fillId="0" borderId="10" xfId="0" applyNumberFormat="1" applyFont="1" applyFill="1" applyBorder="1" applyAlignment="1">
      <alignment horizontal="center" wrapText="1"/>
    </xf>
    <xf numFmtId="2" fontId="14" fillId="0" borderId="10" xfId="0" applyNumberFormat="1" applyFont="1" applyFill="1" applyBorder="1" applyAlignment="1">
      <alignment horizontal="center" wrapText="1"/>
    </xf>
    <xf numFmtId="2" fontId="14" fillId="0" borderId="12" xfId="0" applyNumberFormat="1"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2" fontId="14" fillId="0" borderId="10" xfId="0" applyNumberFormat="1" applyFont="1" applyFill="1" applyBorder="1" applyAlignment="1">
      <alignment horizontal="right" vertical="center" wrapText="1"/>
    </xf>
    <xf numFmtId="0" fontId="73" fillId="0" borderId="10" xfId="0" applyFont="1" applyBorder="1" applyAlignment="1">
      <alignment wrapText="1"/>
    </xf>
    <xf numFmtId="0" fontId="73" fillId="0" borderId="10" xfId="0" applyFont="1" applyBorder="1" applyAlignment="1">
      <alignment vertical="center" wrapText="1"/>
    </xf>
    <xf numFmtId="180" fontId="73" fillId="0" borderId="10" xfId="0" applyNumberFormat="1" applyFont="1" applyBorder="1" applyAlignment="1">
      <alignment horizontal="center" vertical="center"/>
    </xf>
    <xf numFmtId="180" fontId="73" fillId="0" borderId="10" xfId="0" applyNumberFormat="1" applyFont="1" applyBorder="1" applyAlignment="1" quotePrefix="1">
      <alignment horizontal="center" vertical="center"/>
    </xf>
    <xf numFmtId="0" fontId="72" fillId="0" borderId="10" xfId="0" applyFont="1" applyBorder="1" applyAlignment="1">
      <alignment vertical="top" wrapText="1"/>
    </xf>
    <xf numFmtId="0" fontId="73" fillId="0" borderId="10" xfId="0" applyFont="1" applyBorder="1" applyAlignment="1">
      <alignment horizontal="left" vertical="center" wrapText="1"/>
    </xf>
    <xf numFmtId="0" fontId="73" fillId="0" borderId="10" xfId="0" applyFont="1" applyBorder="1" applyAlignment="1">
      <alignment vertical="top" wrapText="1"/>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0" fontId="73" fillId="0" borderId="12" xfId="0" applyFont="1" applyBorder="1" applyAlignment="1">
      <alignment horizontal="left" vertical="center" wrapText="1"/>
    </xf>
    <xf numFmtId="0" fontId="73" fillId="0" borderId="10" xfId="0" applyFont="1" applyBorder="1" applyAlignment="1">
      <alignment horizontal="center" wrapText="1"/>
    </xf>
    <xf numFmtId="0" fontId="11" fillId="0" borderId="10" xfId="57" applyNumberFormat="1" applyFont="1" applyFill="1" applyBorder="1" applyAlignment="1">
      <alignment horizontal="center" vertical="center" wrapText="1"/>
      <protection/>
    </xf>
    <xf numFmtId="0" fontId="9" fillId="0" borderId="10" xfId="58" applyNumberFormat="1" applyFont="1" applyFill="1" applyBorder="1" applyAlignment="1">
      <alignment horizontal="center" vertical="top" wrapText="1"/>
      <protection/>
    </xf>
    <xf numFmtId="0" fontId="75" fillId="0" borderId="10" xfId="57" applyNumberFormat="1" applyFont="1" applyFill="1" applyBorder="1" applyAlignment="1">
      <alignment horizontal="right" vertical="top"/>
      <protection/>
    </xf>
    <xf numFmtId="0" fontId="12" fillId="0" borderId="10" xfId="57" applyNumberFormat="1" applyFont="1" applyFill="1" applyBorder="1" applyAlignment="1">
      <alignment horizontal="left" vertical="center" wrapText="1"/>
      <protection/>
    </xf>
    <xf numFmtId="0" fontId="76" fillId="0" borderId="10" xfId="57" applyNumberFormat="1" applyFont="1" applyFill="1" applyBorder="1" applyAlignment="1" applyProtection="1">
      <alignment horizontal="center" wrapText="1"/>
      <protection locked="0"/>
    </xf>
    <xf numFmtId="0" fontId="11" fillId="33" borderId="10" xfId="58" applyNumberFormat="1" applyFont="1" applyFill="1" applyBorder="1" applyAlignment="1" applyProtection="1">
      <alignment horizontal="left" vertical="top"/>
      <protection locked="0"/>
    </xf>
    <xf numFmtId="0" fontId="11"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5">
    <tabColor theme="4" tint="-0.4999699890613556"/>
  </sheetPr>
  <dimension ref="A1:II26"/>
  <sheetViews>
    <sheetView showGridLines="0" zoomScale="80" zoomScaleNormal="80" zoomScalePageLayoutView="0" workbookViewId="0" topLeftCell="A9">
      <selection activeCell="B19" sqref="B19"/>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94" t="str">
        <f>B2&amp;" BoQ"</f>
        <v>Item Rate BoQ</v>
      </c>
      <c r="B1" s="94"/>
      <c r="C1" s="94"/>
      <c r="D1" s="94"/>
      <c r="E1" s="94"/>
      <c r="F1" s="94"/>
      <c r="G1" s="94"/>
      <c r="H1" s="94"/>
      <c r="I1" s="94"/>
      <c r="J1" s="94"/>
      <c r="K1" s="94"/>
      <c r="L1" s="9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95" t="s">
        <v>44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4"/>
      <c r="IF4" s="4"/>
      <c r="IG4" s="4"/>
      <c r="IH4" s="4"/>
      <c r="II4" s="4"/>
    </row>
    <row r="5" spans="1:243" s="3" customFormat="1" ht="30.75" customHeight="1">
      <c r="A5" s="95" t="s">
        <v>86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4"/>
      <c r="IF5" s="4"/>
      <c r="IG5" s="4"/>
      <c r="IH5" s="4"/>
      <c r="II5" s="4"/>
    </row>
    <row r="6" spans="1:243" s="3" customFormat="1" ht="15">
      <c r="A6" s="95" t="s">
        <v>87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4"/>
      <c r="IF6" s="4"/>
      <c r="IG6" s="4"/>
      <c r="IH6" s="4"/>
      <c r="II6" s="4"/>
    </row>
    <row r="7" spans="1:243" s="3"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4"/>
      <c r="IF7" s="4"/>
      <c r="IG7" s="4"/>
      <c r="IH7" s="4"/>
      <c r="II7" s="4"/>
    </row>
    <row r="8" spans="1:243" s="5" customFormat="1" ht="30.75">
      <c r="A8" s="29" t="s">
        <v>42</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IE8" s="6"/>
      <c r="IF8" s="6"/>
      <c r="IG8" s="6"/>
      <c r="IH8" s="6"/>
      <c r="II8" s="6"/>
    </row>
    <row r="9" spans="1:243" s="7" customFormat="1" ht="62.25" customHeight="1">
      <c r="A9" s="92" t="s">
        <v>88</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8"/>
      <c r="IF9" s="8"/>
      <c r="IG9" s="8"/>
      <c r="IH9" s="8"/>
      <c r="II9" s="8"/>
    </row>
    <row r="10" spans="1:243" s="9" customFormat="1" ht="18.75" customHeight="1">
      <c r="A10" s="31" t="s">
        <v>51</v>
      </c>
      <c r="B10" s="31" t="s">
        <v>52</v>
      </c>
      <c r="C10" s="31" t="s">
        <v>52</v>
      </c>
      <c r="D10" s="30" t="s">
        <v>51</v>
      </c>
      <c r="E10" s="31" t="s">
        <v>52</v>
      </c>
      <c r="F10" s="31" t="s">
        <v>11</v>
      </c>
      <c r="G10" s="31" t="s">
        <v>11</v>
      </c>
      <c r="H10" s="31" t="s">
        <v>12</v>
      </c>
      <c r="I10" s="31" t="s">
        <v>52</v>
      </c>
      <c r="J10" s="31" t="s">
        <v>51</v>
      </c>
      <c r="K10" s="31" t="s">
        <v>53</v>
      </c>
      <c r="L10" s="31" t="s">
        <v>52</v>
      </c>
      <c r="M10" s="31" t="s">
        <v>51</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51</v>
      </c>
      <c r="AU10" s="31" t="s">
        <v>51</v>
      </c>
      <c r="AV10" s="31" t="s">
        <v>12</v>
      </c>
      <c r="AW10" s="31" t="s">
        <v>12</v>
      </c>
      <c r="AX10" s="31" t="s">
        <v>51</v>
      </c>
      <c r="AY10" s="31" t="s">
        <v>51</v>
      </c>
      <c r="AZ10" s="31" t="s">
        <v>13</v>
      </c>
      <c r="BA10" s="31" t="s">
        <v>51</v>
      </c>
      <c r="BB10" s="31" t="s">
        <v>51</v>
      </c>
      <c r="BC10" s="31" t="s">
        <v>52</v>
      </c>
      <c r="IE10" s="10"/>
      <c r="IF10" s="10"/>
      <c r="IG10" s="10"/>
      <c r="IH10" s="10"/>
      <c r="II10" s="10"/>
    </row>
    <row r="11" spans="1:243" s="9" customFormat="1" ht="94.5" customHeight="1">
      <c r="A11" s="31" t="s">
        <v>0</v>
      </c>
      <c r="B11" s="31" t="s">
        <v>14</v>
      </c>
      <c r="C11" s="31" t="s">
        <v>1</v>
      </c>
      <c r="D11" s="30" t="s">
        <v>15</v>
      </c>
      <c r="E11" s="31" t="s">
        <v>16</v>
      </c>
      <c r="F11" s="31" t="s">
        <v>54</v>
      </c>
      <c r="G11" s="31"/>
      <c r="H11" s="31"/>
      <c r="I11" s="31" t="s">
        <v>17</v>
      </c>
      <c r="J11" s="31" t="s">
        <v>18</v>
      </c>
      <c r="K11" s="31" t="s">
        <v>19</v>
      </c>
      <c r="L11" s="31" t="s">
        <v>20</v>
      </c>
      <c r="M11" s="32" t="s">
        <v>55</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56</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59</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27">
      <c r="A14" s="35">
        <v>1.01</v>
      </c>
      <c r="B14" s="81" t="s">
        <v>89</v>
      </c>
      <c r="C14" s="36" t="s">
        <v>45</v>
      </c>
      <c r="D14" s="83">
        <v>6.503</v>
      </c>
      <c r="E14" s="38" t="s">
        <v>43</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15">
      <c r="A15" s="35">
        <v>1.02</v>
      </c>
      <c r="B15" s="81" t="s">
        <v>60</v>
      </c>
      <c r="C15" s="36" t="s">
        <v>46</v>
      </c>
      <c r="D15" s="84">
        <v>0.331</v>
      </c>
      <c r="E15" s="38" t="s">
        <v>43</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15">
      <c r="A16" s="35">
        <v>1.03</v>
      </c>
      <c r="B16" s="81" t="s">
        <v>61</v>
      </c>
      <c r="C16" s="36" t="s">
        <v>47</v>
      </c>
      <c r="D16" s="83">
        <v>0.854</v>
      </c>
      <c r="E16" s="38" t="s">
        <v>43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24.75" customHeight="1">
      <c r="A17" s="35">
        <v>2</v>
      </c>
      <c r="B17" s="67" t="s">
        <v>62</v>
      </c>
      <c r="C17" s="36"/>
      <c r="D17" s="69"/>
      <c r="E17" s="38"/>
      <c r="F17" s="39"/>
      <c r="G17" s="40"/>
      <c r="H17" s="40"/>
      <c r="I17" s="39"/>
      <c r="J17" s="41"/>
      <c r="K17" s="42"/>
      <c r="L17" s="42"/>
      <c r="M17" s="43"/>
      <c r="N17" s="44"/>
      <c r="O17" s="44"/>
      <c r="P17" s="45"/>
      <c r="Q17" s="44"/>
      <c r="R17" s="44"/>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46"/>
      <c r="BB17" s="47"/>
      <c r="BC17" s="48"/>
      <c r="IE17" s="12">
        <v>1</v>
      </c>
      <c r="IF17" s="12" t="s">
        <v>30</v>
      </c>
      <c r="IG17" s="12" t="s">
        <v>31</v>
      </c>
      <c r="IH17" s="12">
        <v>10</v>
      </c>
      <c r="II17" s="12" t="s">
        <v>32</v>
      </c>
    </row>
    <row r="18" spans="1:243" s="11" customFormat="1" ht="15">
      <c r="A18" s="35">
        <v>2.01</v>
      </c>
      <c r="B18" s="81" t="s">
        <v>63</v>
      </c>
      <c r="C18" s="36" t="s">
        <v>70</v>
      </c>
      <c r="D18" s="69">
        <v>1</v>
      </c>
      <c r="E18" s="38" t="s">
        <v>58</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24.75" customHeight="1">
      <c r="A19" s="35">
        <v>3</v>
      </c>
      <c r="B19" s="70" t="s">
        <v>64</v>
      </c>
      <c r="C19" s="36"/>
      <c r="D19" s="71"/>
      <c r="E19" s="38"/>
      <c r="F19" s="39"/>
      <c r="G19" s="40"/>
      <c r="H19" s="40"/>
      <c r="I19" s="39"/>
      <c r="J19" s="41"/>
      <c r="K19" s="42"/>
      <c r="L19" s="42"/>
      <c r="M19" s="43"/>
      <c r="N19" s="44"/>
      <c r="O19" s="44"/>
      <c r="P19" s="45"/>
      <c r="Q19" s="44"/>
      <c r="R19" s="44"/>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46"/>
      <c r="BB19" s="47"/>
      <c r="BC19" s="48"/>
      <c r="IE19" s="12">
        <v>1</v>
      </c>
      <c r="IF19" s="12" t="s">
        <v>30</v>
      </c>
      <c r="IG19" s="12" t="s">
        <v>31</v>
      </c>
      <c r="IH19" s="12">
        <v>10</v>
      </c>
      <c r="II19" s="12" t="s">
        <v>32</v>
      </c>
    </row>
    <row r="20" spans="1:243" s="11" customFormat="1" ht="27">
      <c r="A20" s="35">
        <v>3.01</v>
      </c>
      <c r="B20" s="82" t="s">
        <v>65</v>
      </c>
      <c r="C20" s="36" t="s">
        <v>71</v>
      </c>
      <c r="D20" s="69">
        <v>8</v>
      </c>
      <c r="E20" s="38" t="s">
        <v>58</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4.75" customHeight="1">
      <c r="A21" s="35">
        <v>4</v>
      </c>
      <c r="B21" s="70" t="s">
        <v>66</v>
      </c>
      <c r="C21" s="36"/>
      <c r="D21" s="71"/>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4.01</v>
      </c>
      <c r="B22" s="73" t="s">
        <v>67</v>
      </c>
      <c r="C22" s="36" t="s">
        <v>72</v>
      </c>
      <c r="D22" s="72">
        <v>4</v>
      </c>
      <c r="E22" s="38" t="s">
        <v>58</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33" customHeight="1">
      <c r="A23" s="55" t="s">
        <v>37</v>
      </c>
      <c r="B23" s="55"/>
      <c r="C23" s="39"/>
      <c r="D23" s="56"/>
      <c r="E23" s="39"/>
      <c r="F23" s="39"/>
      <c r="G23" s="39"/>
      <c r="H23" s="57"/>
      <c r="I23" s="57"/>
      <c r="J23" s="57"/>
      <c r="K23" s="57"/>
      <c r="L23" s="39"/>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SUM(BA14:BA22)</f>
        <v>0</v>
      </c>
      <c r="BB23" s="59">
        <f>SUM(BB14:BB22)</f>
        <v>0</v>
      </c>
      <c r="BC23" s="48" t="str">
        <f>SpellNumber($E$2,BB23)</f>
        <v>INR Zero Only</v>
      </c>
      <c r="IE23" s="12">
        <v>4</v>
      </c>
      <c r="IF23" s="12" t="s">
        <v>35</v>
      </c>
      <c r="IG23" s="12" t="s">
        <v>36</v>
      </c>
      <c r="IH23" s="12">
        <v>10</v>
      </c>
      <c r="II23" s="12" t="s">
        <v>33</v>
      </c>
    </row>
    <row r="24" spans="1:243" s="13" customFormat="1" ht="39" customHeight="1" hidden="1">
      <c r="A24" s="55" t="s">
        <v>41</v>
      </c>
      <c r="B24" s="55"/>
      <c r="C24" s="60"/>
      <c r="D24" s="19"/>
      <c r="E24" s="20" t="s">
        <v>38</v>
      </c>
      <c r="F24" s="61"/>
      <c r="G24" s="62"/>
      <c r="H24" s="43"/>
      <c r="I24" s="43"/>
      <c r="J24" s="43"/>
      <c r="K24" s="63"/>
      <c r="L24" s="64"/>
      <c r="M24" s="21"/>
      <c r="N24" s="43"/>
      <c r="O24" s="41"/>
      <c r="P24" s="41"/>
      <c r="Q24" s="41"/>
      <c r="R24" s="41"/>
      <c r="S24" s="41"/>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65">
        <f>IF(ISBLANK(F24),0,IF(E24="Excess (+)",ROUND(BA23+(BA23*F24),2),IF(E24="Less (-)",ROUND(BA23+(BA23*F24*(-1)),2),0)))</f>
        <v>0</v>
      </c>
      <c r="BB24" s="66">
        <f>ROUND(BA24,0)</f>
        <v>0</v>
      </c>
      <c r="BC24" s="48" t="str">
        <f>SpellNumber(L24,BB24)</f>
        <v> Zero Only</v>
      </c>
      <c r="IE24" s="14"/>
      <c r="IF24" s="14"/>
      <c r="IG24" s="14"/>
      <c r="IH24" s="14"/>
      <c r="II24" s="14"/>
    </row>
    <row r="25" spans="1:243" s="13" customFormat="1" ht="51" customHeight="1">
      <c r="A25" s="55" t="s">
        <v>40</v>
      </c>
      <c r="B25" s="55"/>
      <c r="C25" s="93" t="str">
        <f>SpellNumber($E$2,BB23)</f>
        <v>INR Zero Only</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IE25" s="14"/>
      <c r="IF25" s="14"/>
      <c r="IG25" s="14"/>
      <c r="IH25" s="14"/>
      <c r="II25" s="14"/>
    </row>
    <row r="26" spans="3:243" s="9" customFormat="1" ht="14.25">
      <c r="C26" s="15"/>
      <c r="D26" s="18"/>
      <c r="E26" s="15"/>
      <c r="F26" s="15"/>
      <c r="G26" s="15"/>
      <c r="H26" s="15"/>
      <c r="I26" s="15"/>
      <c r="J26" s="15"/>
      <c r="K26" s="15"/>
      <c r="L26" s="15"/>
      <c r="M26" s="15"/>
      <c r="O26" s="15"/>
      <c r="BA26" s="15"/>
      <c r="BC26" s="15"/>
      <c r="IE26" s="10"/>
      <c r="IF26" s="10"/>
      <c r="IG26" s="10"/>
      <c r="IH26" s="10"/>
      <c r="II26" s="10"/>
    </row>
  </sheetData>
  <sheetProtection password="CE88" sheet="1"/>
  <mergeCells count="8">
    <mergeCell ref="A9:BC9"/>
    <mergeCell ref="C25:BC25"/>
    <mergeCell ref="A1:L1"/>
    <mergeCell ref="A4:BC4"/>
    <mergeCell ref="A5:BC5"/>
    <mergeCell ref="A6:BC6"/>
    <mergeCell ref="A7:BC7"/>
    <mergeCell ref="B8:BC8"/>
  </mergeCells>
  <dataValidations count="20">
    <dataValidation type="list" allowBlank="1" showInputMessage="1" showErrorMessage="1" sqref="K13:K22">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allowBlank="1" showInputMessage="1" showErrorMessage="1" promptTitle="Units" prompt="Please enter Units in text" sqref="E13:E22"/>
    <dataValidation allowBlank="1" showInputMessage="1" showErrorMessage="1" promptTitle="Itemcode/Make" prompt="Please enter text" sqref="C13:C22"/>
    <dataValidation type="decimal" allowBlank="1" showInputMessage="1" showErrorMessage="1" errorTitle="Invalid Entry" error="Only Numeric Values are allowed. " sqref="A13:A22">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InputMessage="1" showErrorMessage="1" sqref="L13:L22">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80" zoomScaleNormal="80" zoomScalePageLayoutView="0" workbookViewId="0" topLeftCell="A9">
      <selection activeCell="D11" sqref="D11"/>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94" t="str">
        <f>B2&amp;" BoQ"</f>
        <v>Item Rate BoQ</v>
      </c>
      <c r="B1" s="94"/>
      <c r="C1" s="94"/>
      <c r="D1" s="94"/>
      <c r="E1" s="94"/>
      <c r="F1" s="94"/>
      <c r="G1" s="94"/>
      <c r="H1" s="94"/>
      <c r="I1" s="94"/>
      <c r="J1" s="94"/>
      <c r="K1" s="94"/>
      <c r="L1" s="9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95" t="s">
        <v>44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4"/>
      <c r="IF4" s="4"/>
      <c r="IG4" s="4"/>
      <c r="IH4" s="4"/>
      <c r="II4" s="4"/>
    </row>
    <row r="5" spans="1:243" s="3" customFormat="1" ht="30.75" customHeight="1">
      <c r="A5" s="95" t="s">
        <v>86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4"/>
      <c r="IF5" s="4"/>
      <c r="IG5" s="4"/>
      <c r="IH5" s="4"/>
      <c r="II5" s="4"/>
    </row>
    <row r="6" spans="1:243" s="3" customFormat="1" ht="15">
      <c r="A6" s="95" t="s">
        <v>87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4"/>
      <c r="IF6" s="4"/>
      <c r="IG6" s="4"/>
      <c r="IH6" s="4"/>
      <c r="II6" s="4"/>
    </row>
    <row r="7" spans="1:243" s="3"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4"/>
      <c r="IF7" s="4"/>
      <c r="IG7" s="4"/>
      <c r="IH7" s="4"/>
      <c r="II7" s="4"/>
    </row>
    <row r="8" spans="1:243" s="5" customFormat="1" ht="30.75">
      <c r="A8" s="29" t="s">
        <v>42</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IE8" s="6"/>
      <c r="IF8" s="6"/>
      <c r="IG8" s="6"/>
      <c r="IH8" s="6"/>
      <c r="II8" s="6"/>
    </row>
    <row r="9" spans="1:243" s="7" customFormat="1" ht="62.25" customHeight="1">
      <c r="A9" s="92" t="s">
        <v>90</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8"/>
      <c r="IF9" s="8"/>
      <c r="IG9" s="8"/>
      <c r="IH9" s="8"/>
      <c r="II9" s="8"/>
    </row>
    <row r="10" spans="1:243" s="9" customFormat="1" ht="18.75" customHeight="1">
      <c r="A10" s="31" t="s">
        <v>51</v>
      </c>
      <c r="B10" s="31" t="s">
        <v>52</v>
      </c>
      <c r="C10" s="31" t="s">
        <v>52</v>
      </c>
      <c r="D10" s="30" t="s">
        <v>51</v>
      </c>
      <c r="E10" s="31" t="s">
        <v>52</v>
      </c>
      <c r="F10" s="31" t="s">
        <v>11</v>
      </c>
      <c r="G10" s="31" t="s">
        <v>11</v>
      </c>
      <c r="H10" s="31" t="s">
        <v>12</v>
      </c>
      <c r="I10" s="31" t="s">
        <v>52</v>
      </c>
      <c r="J10" s="31" t="s">
        <v>51</v>
      </c>
      <c r="K10" s="31" t="s">
        <v>53</v>
      </c>
      <c r="L10" s="31" t="s">
        <v>52</v>
      </c>
      <c r="M10" s="31" t="s">
        <v>51</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51</v>
      </c>
      <c r="AU10" s="31" t="s">
        <v>51</v>
      </c>
      <c r="AV10" s="31" t="s">
        <v>12</v>
      </c>
      <c r="AW10" s="31" t="s">
        <v>12</v>
      </c>
      <c r="AX10" s="31" t="s">
        <v>51</v>
      </c>
      <c r="AY10" s="31" t="s">
        <v>51</v>
      </c>
      <c r="AZ10" s="31" t="s">
        <v>13</v>
      </c>
      <c r="BA10" s="31" t="s">
        <v>51</v>
      </c>
      <c r="BB10" s="31" t="s">
        <v>51</v>
      </c>
      <c r="BC10" s="31" t="s">
        <v>52</v>
      </c>
      <c r="IE10" s="10"/>
      <c r="IF10" s="10"/>
      <c r="IG10" s="10"/>
      <c r="IH10" s="10"/>
      <c r="II10" s="10"/>
    </row>
    <row r="11" spans="1:243" s="9" customFormat="1" ht="94.5" customHeight="1">
      <c r="A11" s="31" t="s">
        <v>0</v>
      </c>
      <c r="B11" s="31" t="s">
        <v>14</v>
      </c>
      <c r="C11" s="31" t="s">
        <v>1</v>
      </c>
      <c r="D11" s="30" t="s">
        <v>15</v>
      </c>
      <c r="E11" s="31" t="s">
        <v>16</v>
      </c>
      <c r="F11" s="31" t="s">
        <v>54</v>
      </c>
      <c r="G11" s="31"/>
      <c r="H11" s="31"/>
      <c r="I11" s="31" t="s">
        <v>17</v>
      </c>
      <c r="J11" s="31" t="s">
        <v>18</v>
      </c>
      <c r="K11" s="31" t="s">
        <v>19</v>
      </c>
      <c r="L11" s="31" t="s">
        <v>20</v>
      </c>
      <c r="M11" s="32" t="s">
        <v>55</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56</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59</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27">
      <c r="A14" s="35">
        <v>1.01</v>
      </c>
      <c r="B14" s="81" t="s">
        <v>89</v>
      </c>
      <c r="C14" s="36" t="s">
        <v>45</v>
      </c>
      <c r="D14" s="83">
        <v>6.503</v>
      </c>
      <c r="E14" s="38" t="s">
        <v>43</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15">
      <c r="A15" s="35">
        <v>1.02</v>
      </c>
      <c r="B15" s="81" t="s">
        <v>60</v>
      </c>
      <c r="C15" s="36" t="s">
        <v>46</v>
      </c>
      <c r="D15" s="84">
        <v>0.331</v>
      </c>
      <c r="E15" s="38" t="s">
        <v>43</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15">
      <c r="A16" s="35">
        <v>1.03</v>
      </c>
      <c r="B16" s="81" t="s">
        <v>61</v>
      </c>
      <c r="C16" s="36" t="s">
        <v>47</v>
      </c>
      <c r="D16" s="83">
        <v>0.854</v>
      </c>
      <c r="E16" s="38" t="s">
        <v>43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24.75" customHeight="1">
      <c r="A17" s="35">
        <v>2</v>
      </c>
      <c r="B17" s="67" t="s">
        <v>62</v>
      </c>
      <c r="C17" s="36"/>
      <c r="D17" s="69"/>
      <c r="E17" s="38"/>
      <c r="F17" s="39"/>
      <c r="G17" s="40"/>
      <c r="H17" s="40"/>
      <c r="I17" s="39"/>
      <c r="J17" s="41"/>
      <c r="K17" s="42"/>
      <c r="L17" s="42"/>
      <c r="M17" s="43"/>
      <c r="N17" s="44"/>
      <c r="O17" s="44"/>
      <c r="P17" s="45"/>
      <c r="Q17" s="44"/>
      <c r="R17" s="44"/>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46"/>
      <c r="BB17" s="47"/>
      <c r="BC17" s="48"/>
      <c r="IE17" s="12">
        <v>1</v>
      </c>
      <c r="IF17" s="12" t="s">
        <v>30</v>
      </c>
      <c r="IG17" s="12" t="s">
        <v>31</v>
      </c>
      <c r="IH17" s="12">
        <v>10</v>
      </c>
      <c r="II17" s="12" t="s">
        <v>32</v>
      </c>
    </row>
    <row r="18" spans="1:243" s="11" customFormat="1" ht="15">
      <c r="A18" s="35">
        <v>2.01</v>
      </c>
      <c r="B18" s="81" t="s">
        <v>63</v>
      </c>
      <c r="C18" s="36" t="s">
        <v>70</v>
      </c>
      <c r="D18" s="69">
        <v>1</v>
      </c>
      <c r="E18" s="38" t="s">
        <v>58</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24.75" customHeight="1">
      <c r="A19" s="35">
        <v>3</v>
      </c>
      <c r="B19" s="70" t="s">
        <v>64</v>
      </c>
      <c r="C19" s="36"/>
      <c r="D19" s="71"/>
      <c r="E19" s="38"/>
      <c r="F19" s="39"/>
      <c r="G19" s="40"/>
      <c r="H19" s="40"/>
      <c r="I19" s="39"/>
      <c r="J19" s="41"/>
      <c r="K19" s="42"/>
      <c r="L19" s="42"/>
      <c r="M19" s="43"/>
      <c r="N19" s="44"/>
      <c r="O19" s="44"/>
      <c r="P19" s="45"/>
      <c r="Q19" s="44"/>
      <c r="R19" s="44"/>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46"/>
      <c r="BB19" s="47"/>
      <c r="BC19" s="48"/>
      <c r="IE19" s="12">
        <v>1</v>
      </c>
      <c r="IF19" s="12" t="s">
        <v>30</v>
      </c>
      <c r="IG19" s="12" t="s">
        <v>31</v>
      </c>
      <c r="IH19" s="12">
        <v>10</v>
      </c>
      <c r="II19" s="12" t="s">
        <v>32</v>
      </c>
    </row>
    <row r="20" spans="1:243" s="11" customFormat="1" ht="27">
      <c r="A20" s="35">
        <v>3.01</v>
      </c>
      <c r="B20" s="82" t="s">
        <v>65</v>
      </c>
      <c r="C20" s="36" t="s">
        <v>71</v>
      </c>
      <c r="D20" s="69">
        <v>8</v>
      </c>
      <c r="E20" s="38" t="s">
        <v>58</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4.75" customHeight="1">
      <c r="A21" s="35">
        <v>4</v>
      </c>
      <c r="B21" s="70" t="s">
        <v>66</v>
      </c>
      <c r="C21" s="36"/>
      <c r="D21" s="71"/>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4.01</v>
      </c>
      <c r="B22" s="73" t="s">
        <v>67</v>
      </c>
      <c r="C22" s="36" t="s">
        <v>72</v>
      </c>
      <c r="D22" s="72">
        <v>4</v>
      </c>
      <c r="E22" s="38" t="s">
        <v>58</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33" customHeight="1">
      <c r="A23" s="55" t="s">
        <v>37</v>
      </c>
      <c r="B23" s="55"/>
      <c r="C23" s="39"/>
      <c r="D23" s="56"/>
      <c r="E23" s="39"/>
      <c r="F23" s="39"/>
      <c r="G23" s="39"/>
      <c r="H23" s="57"/>
      <c r="I23" s="57"/>
      <c r="J23" s="57"/>
      <c r="K23" s="57"/>
      <c r="L23" s="39"/>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SUM(BA14:BA22)</f>
        <v>0</v>
      </c>
      <c r="BB23" s="59">
        <f>SUM(BB14:BB22)</f>
        <v>0</v>
      </c>
      <c r="BC23" s="48" t="str">
        <f>SpellNumber($E$2,BB23)</f>
        <v>INR Zero Only</v>
      </c>
      <c r="IE23" s="12">
        <v>4</v>
      </c>
      <c r="IF23" s="12" t="s">
        <v>35</v>
      </c>
      <c r="IG23" s="12" t="s">
        <v>36</v>
      </c>
      <c r="IH23" s="12">
        <v>10</v>
      </c>
      <c r="II23" s="12" t="s">
        <v>33</v>
      </c>
    </row>
    <row r="24" spans="1:243" s="13" customFormat="1" ht="39" customHeight="1" hidden="1">
      <c r="A24" s="55" t="s">
        <v>41</v>
      </c>
      <c r="B24" s="55"/>
      <c r="C24" s="60"/>
      <c r="D24" s="19"/>
      <c r="E24" s="20" t="s">
        <v>38</v>
      </c>
      <c r="F24" s="61"/>
      <c r="G24" s="62"/>
      <c r="H24" s="43"/>
      <c r="I24" s="43"/>
      <c r="J24" s="43"/>
      <c r="K24" s="63"/>
      <c r="L24" s="64"/>
      <c r="M24" s="21"/>
      <c r="N24" s="43"/>
      <c r="O24" s="41"/>
      <c r="P24" s="41"/>
      <c r="Q24" s="41"/>
      <c r="R24" s="41"/>
      <c r="S24" s="41"/>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65">
        <f>IF(ISBLANK(F24),0,IF(E24="Excess (+)",ROUND(BA23+(BA23*F24),2),IF(E24="Less (-)",ROUND(BA23+(BA23*F24*(-1)),2),0)))</f>
        <v>0</v>
      </c>
      <c r="BB24" s="66">
        <f>ROUND(BA24,0)</f>
        <v>0</v>
      </c>
      <c r="BC24" s="48" t="str">
        <f>SpellNumber(L24,BB24)</f>
        <v> Zero Only</v>
      </c>
      <c r="IE24" s="14"/>
      <c r="IF24" s="14"/>
      <c r="IG24" s="14"/>
      <c r="IH24" s="14"/>
      <c r="II24" s="14"/>
    </row>
    <row r="25" spans="1:243" s="13" customFormat="1" ht="51" customHeight="1">
      <c r="A25" s="55" t="s">
        <v>40</v>
      </c>
      <c r="B25" s="55"/>
      <c r="C25" s="93" t="str">
        <f>SpellNumber($E$2,BB23)</f>
        <v>INR Zero Only</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IE25" s="14"/>
      <c r="IF25" s="14"/>
      <c r="IG25" s="14"/>
      <c r="IH25" s="14"/>
      <c r="II25" s="14"/>
    </row>
    <row r="26" spans="3:243" s="9" customFormat="1" ht="14.25">
      <c r="C26" s="15"/>
      <c r="D26" s="18"/>
      <c r="E26" s="15"/>
      <c r="F26" s="15"/>
      <c r="G26" s="15"/>
      <c r="H26" s="15"/>
      <c r="I26" s="15"/>
      <c r="J26" s="15"/>
      <c r="K26" s="15"/>
      <c r="L26" s="15"/>
      <c r="M26" s="15"/>
      <c r="O26" s="15"/>
      <c r="BA26" s="15"/>
      <c r="BC26" s="15"/>
      <c r="IE26" s="10"/>
      <c r="IF26" s="10"/>
      <c r="IG26" s="10"/>
      <c r="IH26" s="10"/>
      <c r="II26" s="10"/>
    </row>
  </sheetData>
  <sheetProtection password="CE88" sheet="1"/>
  <mergeCells count="8">
    <mergeCell ref="C25:BC25"/>
    <mergeCell ref="A9:BC9"/>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L13:L22">
      <formula1>"INR"</formula1>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allowBlank="1" showInputMessage="1" showErrorMessage="1" promptTitle="Units" prompt="Please enter Units in text" sqref="E13:E22"/>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list" allowBlank="1" showInputMessage="1" showErrorMessage="1" sqref="K13:K22">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sheetPr>
  <dimension ref="A1:II25"/>
  <sheetViews>
    <sheetView showGridLines="0" zoomScale="80" zoomScaleNormal="80" zoomScalePageLayoutView="0" workbookViewId="0" topLeftCell="A9">
      <selection activeCell="M21" sqref="M21"/>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94" t="str">
        <f>B2&amp;" BoQ"</f>
        <v>Item Rate BoQ</v>
      </c>
      <c r="B1" s="94"/>
      <c r="C1" s="94"/>
      <c r="D1" s="94"/>
      <c r="E1" s="94"/>
      <c r="F1" s="94"/>
      <c r="G1" s="94"/>
      <c r="H1" s="94"/>
      <c r="I1" s="94"/>
      <c r="J1" s="94"/>
      <c r="K1" s="94"/>
      <c r="L1" s="9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95" t="s">
        <v>44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4"/>
      <c r="IF4" s="4"/>
      <c r="IG4" s="4"/>
      <c r="IH4" s="4"/>
      <c r="II4" s="4"/>
    </row>
    <row r="5" spans="1:243" s="3" customFormat="1" ht="30.75" customHeight="1">
      <c r="A5" s="95" t="s">
        <v>86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4"/>
      <c r="IF5" s="4"/>
      <c r="IG5" s="4"/>
      <c r="IH5" s="4"/>
      <c r="II5" s="4"/>
    </row>
    <row r="6" spans="1:243" s="3" customFormat="1" ht="15">
      <c r="A6" s="95" t="s">
        <v>87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4"/>
      <c r="IF6" s="4"/>
      <c r="IG6" s="4"/>
      <c r="IH6" s="4"/>
      <c r="II6" s="4"/>
    </row>
    <row r="7" spans="1:243" s="3"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4"/>
      <c r="IF7" s="4"/>
      <c r="IG7" s="4"/>
      <c r="IH7" s="4"/>
      <c r="II7" s="4"/>
    </row>
    <row r="8" spans="1:243" s="5" customFormat="1" ht="30.75">
      <c r="A8" s="29" t="s">
        <v>42</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IE8" s="6"/>
      <c r="IF8" s="6"/>
      <c r="IG8" s="6"/>
      <c r="IH8" s="6"/>
      <c r="II8" s="6"/>
    </row>
    <row r="9" spans="1:243" s="7" customFormat="1" ht="62.25" customHeight="1">
      <c r="A9" s="92" t="s">
        <v>91</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8"/>
      <c r="IF9" s="8"/>
      <c r="IG9" s="8"/>
      <c r="IH9" s="8"/>
      <c r="II9" s="8"/>
    </row>
    <row r="10" spans="1:243" s="9" customFormat="1" ht="18.75" customHeight="1">
      <c r="A10" s="31" t="s">
        <v>51</v>
      </c>
      <c r="B10" s="31" t="s">
        <v>52</v>
      </c>
      <c r="C10" s="31" t="s">
        <v>52</v>
      </c>
      <c r="D10" s="30" t="s">
        <v>51</v>
      </c>
      <c r="E10" s="31" t="s">
        <v>52</v>
      </c>
      <c r="F10" s="31" t="s">
        <v>11</v>
      </c>
      <c r="G10" s="31" t="s">
        <v>11</v>
      </c>
      <c r="H10" s="31" t="s">
        <v>12</v>
      </c>
      <c r="I10" s="31" t="s">
        <v>52</v>
      </c>
      <c r="J10" s="31" t="s">
        <v>51</v>
      </c>
      <c r="K10" s="31" t="s">
        <v>53</v>
      </c>
      <c r="L10" s="31" t="s">
        <v>52</v>
      </c>
      <c r="M10" s="31" t="s">
        <v>51</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51</v>
      </c>
      <c r="AU10" s="31" t="s">
        <v>51</v>
      </c>
      <c r="AV10" s="31" t="s">
        <v>12</v>
      </c>
      <c r="AW10" s="31" t="s">
        <v>12</v>
      </c>
      <c r="AX10" s="31" t="s">
        <v>51</v>
      </c>
      <c r="AY10" s="31" t="s">
        <v>51</v>
      </c>
      <c r="AZ10" s="31" t="s">
        <v>13</v>
      </c>
      <c r="BA10" s="31" t="s">
        <v>51</v>
      </c>
      <c r="BB10" s="31" t="s">
        <v>51</v>
      </c>
      <c r="BC10" s="31" t="s">
        <v>52</v>
      </c>
      <c r="IE10" s="10"/>
      <c r="IF10" s="10"/>
      <c r="IG10" s="10"/>
      <c r="IH10" s="10"/>
      <c r="II10" s="10"/>
    </row>
    <row r="11" spans="1:243" s="9" customFormat="1" ht="94.5" customHeight="1">
      <c r="A11" s="31" t="s">
        <v>0</v>
      </c>
      <c r="B11" s="31" t="s">
        <v>14</v>
      </c>
      <c r="C11" s="31" t="s">
        <v>1</v>
      </c>
      <c r="D11" s="30" t="s">
        <v>15</v>
      </c>
      <c r="E11" s="31" t="s">
        <v>16</v>
      </c>
      <c r="F11" s="31" t="s">
        <v>54</v>
      </c>
      <c r="G11" s="31"/>
      <c r="H11" s="31"/>
      <c r="I11" s="31" t="s">
        <v>17</v>
      </c>
      <c r="J11" s="31" t="s">
        <v>18</v>
      </c>
      <c r="K11" s="31" t="s">
        <v>19</v>
      </c>
      <c r="L11" s="31" t="s">
        <v>20</v>
      </c>
      <c r="M11" s="32" t="s">
        <v>55</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56</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85" t="s">
        <v>92</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86" t="s">
        <v>93</v>
      </c>
      <c r="C14" s="36" t="s">
        <v>45</v>
      </c>
      <c r="D14" s="74">
        <v>4.38</v>
      </c>
      <c r="E14" s="76" t="s">
        <v>81</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24.75" customHeight="1">
      <c r="A15" s="35">
        <v>2</v>
      </c>
      <c r="B15" s="85" t="s">
        <v>94</v>
      </c>
      <c r="C15" s="36"/>
      <c r="D15" s="37"/>
      <c r="E15" s="38"/>
      <c r="F15" s="39"/>
      <c r="G15" s="40"/>
      <c r="H15" s="40"/>
      <c r="I15" s="39"/>
      <c r="J15" s="41"/>
      <c r="K15" s="42"/>
      <c r="L15" s="42"/>
      <c r="M15" s="43"/>
      <c r="N15" s="44"/>
      <c r="O15" s="44"/>
      <c r="P15" s="45"/>
      <c r="Q15" s="44"/>
      <c r="R15" s="44"/>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46"/>
      <c r="BB15" s="47"/>
      <c r="BC15" s="48"/>
      <c r="IE15" s="12">
        <v>1</v>
      </c>
      <c r="IF15" s="12" t="s">
        <v>30</v>
      </c>
      <c r="IG15" s="12" t="s">
        <v>31</v>
      </c>
      <c r="IH15" s="12">
        <v>10</v>
      </c>
      <c r="II15" s="12" t="s">
        <v>32</v>
      </c>
    </row>
    <row r="16" spans="1:243" s="11" customFormat="1" ht="15">
      <c r="A16" s="35">
        <v>2.01</v>
      </c>
      <c r="B16" s="87" t="s">
        <v>95</v>
      </c>
      <c r="C16" s="36" t="s">
        <v>46</v>
      </c>
      <c r="D16" s="74">
        <v>6.503</v>
      </c>
      <c r="E16" s="76" t="s">
        <v>81</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54.75">
      <c r="A17" s="35">
        <v>3</v>
      </c>
      <c r="B17" s="68" t="s">
        <v>96</v>
      </c>
      <c r="C17" s="36" t="s">
        <v>47</v>
      </c>
      <c r="D17" s="88">
        <v>2.47</v>
      </c>
      <c r="E17" s="89" t="s">
        <v>83</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15">
      <c r="A18" s="35">
        <v>4</v>
      </c>
      <c r="B18" s="68" t="s">
        <v>84</v>
      </c>
      <c r="C18" s="36" t="s">
        <v>117</v>
      </c>
      <c r="D18" s="88">
        <v>1</v>
      </c>
      <c r="E18" s="89" t="s">
        <v>85</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41.25">
      <c r="A19" s="35">
        <v>5</v>
      </c>
      <c r="B19" s="68" t="s">
        <v>97</v>
      </c>
      <c r="C19" s="36" t="s">
        <v>48</v>
      </c>
      <c r="D19" s="88">
        <v>1</v>
      </c>
      <c r="E19" s="89" t="s">
        <v>85</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54.75">
      <c r="A20" s="35">
        <v>6</v>
      </c>
      <c r="B20" s="86" t="s">
        <v>119</v>
      </c>
      <c r="C20" s="36" t="s">
        <v>49</v>
      </c>
      <c r="D20" s="88">
        <v>14.82</v>
      </c>
      <c r="E20" s="89" t="s">
        <v>121</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69">
      <c r="A21" s="35">
        <v>7</v>
      </c>
      <c r="B21" s="86" t="s">
        <v>120</v>
      </c>
      <c r="C21" s="36" t="s">
        <v>50</v>
      </c>
      <c r="D21" s="88">
        <v>4.94</v>
      </c>
      <c r="E21" s="89" t="s">
        <v>82</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SUM(BA14:BA21)</f>
        <v>0</v>
      </c>
      <c r="BB22" s="59">
        <f>SUM(BB14:BB21)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93" t="str">
        <f>SpellNumber($E$2,BB22)</f>
        <v>INR Zero Only</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1">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InputMessage="1" showErrorMessage="1" sqref="I13:I21">
      <formula1>"Excess(+), Less(-)"</formula1>
    </dataValidation>
    <dataValidation allowBlank="1" showInputMessage="1" showErrorMessage="1" promptTitle="Addition / Deduction" prompt="Please Choose the correct One" sqref="J13:J21"/>
    <dataValidation allowBlank="1" showInputMessage="1" showErrorMessage="1" promptTitle="Units" prompt="Please enter Units in text" sqref="E13:E21"/>
    <dataValidation allowBlank="1" showInputMessage="1" showErrorMessage="1" promptTitle="Itemcode/Make" prompt="Please enter text" sqref="C13:C21"/>
    <dataValidation type="list" allowBlank="1" showInputMessage="1" showErrorMessage="1" sqref="L13:L21">
      <formula1>"INR"</formula1>
    </dataValidation>
    <dataValidation type="decimal" allowBlank="1" showInputMessage="1" showErrorMessage="1" errorTitle="Invalid Entry" error="Only Numeric Values are allowed. " sqref="A13:A21">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9">
    <tabColor theme="4" tint="-0.4999699890613556"/>
  </sheetPr>
  <dimension ref="A1:II32"/>
  <sheetViews>
    <sheetView showGridLines="0" zoomScale="80" zoomScaleNormal="80" zoomScalePageLayoutView="0" workbookViewId="0" topLeftCell="A9">
      <selection activeCell="M11" sqref="M11"/>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94" t="str">
        <f>B2&amp;" BoQ"</f>
        <v>Item Rate BoQ</v>
      </c>
      <c r="B1" s="94"/>
      <c r="C1" s="94"/>
      <c r="D1" s="94"/>
      <c r="E1" s="94"/>
      <c r="F1" s="94"/>
      <c r="G1" s="94"/>
      <c r="H1" s="94"/>
      <c r="I1" s="94"/>
      <c r="J1" s="94"/>
      <c r="K1" s="94"/>
      <c r="L1" s="9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95" t="s">
        <v>44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4"/>
      <c r="IF4" s="4"/>
      <c r="IG4" s="4"/>
      <c r="IH4" s="4"/>
      <c r="II4" s="4"/>
    </row>
    <row r="5" spans="1:243" s="3" customFormat="1" ht="30.75" customHeight="1">
      <c r="A5" s="95" t="s">
        <v>86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4"/>
      <c r="IF5" s="4"/>
      <c r="IG5" s="4"/>
      <c r="IH5" s="4"/>
      <c r="II5" s="4"/>
    </row>
    <row r="6" spans="1:243" s="3" customFormat="1" ht="15">
      <c r="A6" s="95" t="s">
        <v>122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4"/>
      <c r="IF6" s="4"/>
      <c r="IG6" s="4"/>
      <c r="IH6" s="4"/>
      <c r="II6" s="4"/>
    </row>
    <row r="7" spans="1:243" s="3"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4"/>
      <c r="IF7" s="4"/>
      <c r="IG7" s="4"/>
      <c r="IH7" s="4"/>
      <c r="II7" s="4"/>
    </row>
    <row r="8" spans="1:243" s="5" customFormat="1" ht="30.75">
      <c r="A8" s="29" t="s">
        <v>42</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IE8" s="6"/>
      <c r="IF8" s="6"/>
      <c r="IG8" s="6"/>
      <c r="IH8" s="6"/>
      <c r="II8" s="6"/>
    </row>
    <row r="9" spans="1:243" s="7" customFormat="1" ht="62.25" customHeight="1">
      <c r="A9" s="92" t="s">
        <v>123</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8"/>
      <c r="IF9" s="8"/>
      <c r="IG9" s="8"/>
      <c r="IH9" s="8"/>
      <c r="II9" s="8"/>
    </row>
    <row r="10" spans="1:243" s="9" customFormat="1" ht="18.75" customHeight="1">
      <c r="A10" s="31" t="s">
        <v>51</v>
      </c>
      <c r="B10" s="31" t="s">
        <v>52</v>
      </c>
      <c r="C10" s="31" t="s">
        <v>52</v>
      </c>
      <c r="D10" s="30" t="s">
        <v>51</v>
      </c>
      <c r="E10" s="31" t="s">
        <v>52</v>
      </c>
      <c r="F10" s="31" t="s">
        <v>11</v>
      </c>
      <c r="G10" s="31" t="s">
        <v>11</v>
      </c>
      <c r="H10" s="31" t="s">
        <v>12</v>
      </c>
      <c r="I10" s="31" t="s">
        <v>52</v>
      </c>
      <c r="J10" s="31" t="s">
        <v>51</v>
      </c>
      <c r="K10" s="31" t="s">
        <v>53</v>
      </c>
      <c r="L10" s="31" t="s">
        <v>52</v>
      </c>
      <c r="M10" s="31" t="s">
        <v>51</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51</v>
      </c>
      <c r="AU10" s="31" t="s">
        <v>51</v>
      </c>
      <c r="AV10" s="31" t="s">
        <v>12</v>
      </c>
      <c r="AW10" s="31" t="s">
        <v>12</v>
      </c>
      <c r="AX10" s="31" t="s">
        <v>51</v>
      </c>
      <c r="AY10" s="31" t="s">
        <v>51</v>
      </c>
      <c r="AZ10" s="31" t="s">
        <v>13</v>
      </c>
      <c r="BA10" s="31" t="s">
        <v>51</v>
      </c>
      <c r="BB10" s="31" t="s">
        <v>51</v>
      </c>
      <c r="BC10" s="31" t="s">
        <v>52</v>
      </c>
      <c r="IE10" s="10"/>
      <c r="IF10" s="10"/>
      <c r="IG10" s="10"/>
      <c r="IH10" s="10"/>
      <c r="II10" s="10"/>
    </row>
    <row r="11" spans="1:243" s="9" customFormat="1" ht="94.5" customHeight="1">
      <c r="A11" s="31" t="s">
        <v>0</v>
      </c>
      <c r="B11" s="31" t="s">
        <v>14</v>
      </c>
      <c r="C11" s="31" t="s">
        <v>1</v>
      </c>
      <c r="D11" s="30" t="s">
        <v>15</v>
      </c>
      <c r="E11" s="31" t="s">
        <v>16</v>
      </c>
      <c r="F11" s="31" t="s">
        <v>54</v>
      </c>
      <c r="G11" s="31"/>
      <c r="H11" s="31"/>
      <c r="I11" s="31" t="s">
        <v>17</v>
      </c>
      <c r="J11" s="31" t="s">
        <v>18</v>
      </c>
      <c r="K11" s="31" t="s">
        <v>19</v>
      </c>
      <c r="L11" s="31" t="s">
        <v>20</v>
      </c>
      <c r="M11" s="32" t="s">
        <v>55</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56</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80</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86" t="s">
        <v>101</v>
      </c>
      <c r="C14" s="36" t="s">
        <v>45</v>
      </c>
      <c r="D14" s="89">
        <v>2</v>
      </c>
      <c r="E14" s="89" t="s">
        <v>109</v>
      </c>
      <c r="F14" s="49">
        <v>0</v>
      </c>
      <c r="G14" s="44"/>
      <c r="H14" s="40"/>
      <c r="I14" s="39" t="s">
        <v>34</v>
      </c>
      <c r="J14" s="41">
        <f aca="true" t="shared" si="0" ref="J14:J22">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2">total_amount_ba($B$2,$D$2,D14,F14,J14,K14,M14)</f>
        <v>0</v>
      </c>
      <c r="BB14" s="54">
        <f aca="true" t="shared" si="2" ref="BB14:BB22">BA14+SUM(N14:AZ14)</f>
        <v>0</v>
      </c>
      <c r="BC14" s="48" t="str">
        <f aca="true" t="shared" si="3" ref="BC14:BC22">SpellNumber(L14,BB14)</f>
        <v>INR Zero Only</v>
      </c>
      <c r="IE14" s="12"/>
      <c r="IF14" s="12"/>
      <c r="IG14" s="12"/>
      <c r="IH14" s="12"/>
      <c r="II14" s="12"/>
    </row>
    <row r="15" spans="1:243" s="11" customFormat="1" ht="72.75" customHeight="1">
      <c r="A15" s="35">
        <v>1.02</v>
      </c>
      <c r="B15" s="90" t="s">
        <v>102</v>
      </c>
      <c r="C15" s="36" t="s">
        <v>46</v>
      </c>
      <c r="D15" s="89">
        <v>2</v>
      </c>
      <c r="E15" s="91" t="s">
        <v>110</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72.75" customHeight="1">
      <c r="A16" s="35">
        <v>1.02</v>
      </c>
      <c r="B16" s="90" t="s">
        <v>102</v>
      </c>
      <c r="C16" s="36" t="s">
        <v>47</v>
      </c>
      <c r="D16" s="89">
        <v>10.4</v>
      </c>
      <c r="E16" s="89" t="s">
        <v>111</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15">
      <c r="A17" s="35">
        <v>1.04</v>
      </c>
      <c r="B17" s="86" t="s">
        <v>103</v>
      </c>
      <c r="C17" s="36" t="s">
        <v>117</v>
      </c>
      <c r="D17" s="89">
        <v>2</v>
      </c>
      <c r="E17" s="88" t="s">
        <v>109</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15">
      <c r="A18" s="35">
        <v>1.01</v>
      </c>
      <c r="B18" s="86" t="s">
        <v>104</v>
      </c>
      <c r="C18" s="36" t="s">
        <v>48</v>
      </c>
      <c r="D18" s="89">
        <v>2</v>
      </c>
      <c r="E18" s="88" t="s">
        <v>109</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15">
      <c r="A19" s="35">
        <v>1.02</v>
      </c>
      <c r="B19" s="86" t="s">
        <v>105</v>
      </c>
      <c r="C19" s="36" t="s">
        <v>49</v>
      </c>
      <c r="D19" s="89">
        <v>2</v>
      </c>
      <c r="E19" s="88" t="s">
        <v>109</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15">
      <c r="A20" s="35">
        <v>1.03</v>
      </c>
      <c r="B20" s="86" t="s">
        <v>106</v>
      </c>
      <c r="C20" s="36" t="s">
        <v>50</v>
      </c>
      <c r="D20" s="89">
        <v>2</v>
      </c>
      <c r="E20" s="88" t="s">
        <v>109</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27">
      <c r="A21" s="35">
        <v>1.04</v>
      </c>
      <c r="B21" s="86" t="s">
        <v>107</v>
      </c>
      <c r="C21" s="36" t="s">
        <v>118</v>
      </c>
      <c r="D21" s="89">
        <v>2</v>
      </c>
      <c r="E21" s="88" t="s">
        <v>109</v>
      </c>
      <c r="F21" s="49">
        <v>0</v>
      </c>
      <c r="G21" s="44"/>
      <c r="H21" s="40"/>
      <c r="I21" s="39" t="s">
        <v>34</v>
      </c>
      <c r="J21" s="41">
        <f t="shared" si="0"/>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54">
        <f t="shared" si="2"/>
        <v>0</v>
      </c>
      <c r="BC21" s="48" t="str">
        <f t="shared" si="3"/>
        <v>INR Zero Only</v>
      </c>
      <c r="IE21" s="12"/>
      <c r="IF21" s="12"/>
      <c r="IG21" s="12"/>
      <c r="IH21" s="12"/>
      <c r="II21" s="12"/>
    </row>
    <row r="22" spans="1:243" s="11" customFormat="1" ht="15">
      <c r="A22" s="35">
        <v>1.04</v>
      </c>
      <c r="B22" s="86" t="s">
        <v>108</v>
      </c>
      <c r="C22" s="36" t="s">
        <v>68</v>
      </c>
      <c r="D22" s="89">
        <v>2</v>
      </c>
      <c r="E22" s="88" t="s">
        <v>109</v>
      </c>
      <c r="F22" s="49">
        <v>0</v>
      </c>
      <c r="G22" s="44"/>
      <c r="H22" s="40"/>
      <c r="I22" s="39" t="s">
        <v>34</v>
      </c>
      <c r="J22" s="41">
        <f t="shared" si="0"/>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54">
        <f t="shared" si="2"/>
        <v>0</v>
      </c>
      <c r="BC22" s="48" t="str">
        <f t="shared" si="3"/>
        <v>INR Zero Only</v>
      </c>
      <c r="IE22" s="12"/>
      <c r="IF22" s="12"/>
      <c r="IG22" s="12"/>
      <c r="IH22" s="12"/>
      <c r="II22" s="12"/>
    </row>
    <row r="23" spans="1:243" s="11" customFormat="1" ht="24.75" customHeight="1">
      <c r="A23" s="35">
        <v>1</v>
      </c>
      <c r="B23" s="67" t="s">
        <v>115</v>
      </c>
      <c r="C23" s="36"/>
      <c r="D23" s="37"/>
      <c r="E23" s="38"/>
      <c r="F23" s="39"/>
      <c r="G23" s="40"/>
      <c r="H23" s="40"/>
      <c r="I23" s="39"/>
      <c r="J23" s="41"/>
      <c r="K23" s="42"/>
      <c r="L23" s="42"/>
      <c r="M23" s="43"/>
      <c r="N23" s="44"/>
      <c r="O23" s="44"/>
      <c r="P23" s="45"/>
      <c r="Q23" s="44"/>
      <c r="R23" s="44"/>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46"/>
      <c r="BB23" s="47"/>
      <c r="BC23" s="48"/>
      <c r="IE23" s="12">
        <v>1</v>
      </c>
      <c r="IF23" s="12" t="s">
        <v>30</v>
      </c>
      <c r="IG23" s="12" t="s">
        <v>31</v>
      </c>
      <c r="IH23" s="12">
        <v>10</v>
      </c>
      <c r="II23" s="12" t="s">
        <v>32</v>
      </c>
    </row>
    <row r="24" spans="1:243" s="11" customFormat="1" ht="15">
      <c r="A24" s="35">
        <v>1.01</v>
      </c>
      <c r="B24" s="86" t="s">
        <v>112</v>
      </c>
      <c r="C24" s="36" t="s">
        <v>49</v>
      </c>
      <c r="D24" s="89">
        <v>2</v>
      </c>
      <c r="E24" s="88" t="s">
        <v>109</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12"/>
      <c r="IF24" s="12"/>
      <c r="IG24" s="12"/>
      <c r="IH24" s="12"/>
      <c r="II24" s="12"/>
    </row>
    <row r="25" spans="1:243" s="11" customFormat="1" ht="27">
      <c r="A25" s="35">
        <v>1.02</v>
      </c>
      <c r="B25" s="87" t="s">
        <v>113</v>
      </c>
      <c r="C25" s="36" t="s">
        <v>50</v>
      </c>
      <c r="D25" s="88">
        <v>2</v>
      </c>
      <c r="E25" s="89" t="s">
        <v>109</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27">
      <c r="A26" s="35">
        <v>1.02</v>
      </c>
      <c r="B26" s="87" t="s">
        <v>114</v>
      </c>
      <c r="C26" s="36" t="s">
        <v>118</v>
      </c>
      <c r="D26" s="88">
        <v>2</v>
      </c>
      <c r="E26" s="89" t="s">
        <v>109</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12"/>
      <c r="IF26" s="12"/>
      <c r="IG26" s="12"/>
      <c r="IH26" s="12"/>
      <c r="II26" s="12"/>
    </row>
    <row r="27" spans="1:243" s="11" customFormat="1" ht="27">
      <c r="A27" s="35">
        <v>1.04</v>
      </c>
      <c r="B27" s="86" t="s">
        <v>116</v>
      </c>
      <c r="C27" s="36" t="s">
        <v>68</v>
      </c>
      <c r="D27" s="88">
        <v>2</v>
      </c>
      <c r="E27" s="91" t="s">
        <v>110</v>
      </c>
      <c r="F27" s="49">
        <v>0</v>
      </c>
      <c r="G27" s="44"/>
      <c r="H27" s="40"/>
      <c r="I27" s="39" t="s">
        <v>34</v>
      </c>
      <c r="J27" s="41">
        <f>IF(I27="Less(-)",-1,1)</f>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total_amount_ba($B$2,$D$2,D27,F27,J27,K27,M27)</f>
        <v>0</v>
      </c>
      <c r="BB27" s="54">
        <f>BA27+SUM(N27:AZ27)</f>
        <v>0</v>
      </c>
      <c r="BC27" s="48" t="str">
        <f>SpellNumber(L27,BB27)</f>
        <v>INR Zero Only</v>
      </c>
      <c r="IE27" s="12"/>
      <c r="IF27" s="12"/>
      <c r="IG27" s="12"/>
      <c r="IH27" s="12"/>
      <c r="II27" s="12"/>
    </row>
    <row r="28" spans="1:243" s="11" customFormat="1" ht="27">
      <c r="A28" s="35">
        <v>1.01</v>
      </c>
      <c r="B28" s="86" t="s">
        <v>116</v>
      </c>
      <c r="C28" s="36" t="s">
        <v>69</v>
      </c>
      <c r="D28" s="88">
        <v>2</v>
      </c>
      <c r="E28" s="89" t="s">
        <v>111</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12"/>
      <c r="IF28" s="12"/>
      <c r="IG28" s="12"/>
      <c r="IH28" s="12"/>
      <c r="II28" s="12"/>
    </row>
    <row r="29" spans="1:243" s="11" customFormat="1" ht="33" customHeight="1">
      <c r="A29" s="55" t="s">
        <v>37</v>
      </c>
      <c r="B29" s="55"/>
      <c r="C29" s="39"/>
      <c r="D29" s="56"/>
      <c r="E29" s="39"/>
      <c r="F29" s="39"/>
      <c r="G29" s="39"/>
      <c r="H29" s="57"/>
      <c r="I29" s="57"/>
      <c r="J29" s="57"/>
      <c r="K29" s="57"/>
      <c r="L29" s="39"/>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SUM(BA14:BA28)</f>
        <v>0</v>
      </c>
      <c r="BB29" s="59">
        <f>SUM(BB14:BB28)</f>
        <v>0</v>
      </c>
      <c r="BC29" s="48" t="str">
        <f>SpellNumber($E$2,BB29)</f>
        <v>INR Zero Only</v>
      </c>
      <c r="IE29" s="12">
        <v>4</v>
      </c>
      <c r="IF29" s="12" t="s">
        <v>35</v>
      </c>
      <c r="IG29" s="12" t="s">
        <v>36</v>
      </c>
      <c r="IH29" s="12">
        <v>10</v>
      </c>
      <c r="II29" s="12" t="s">
        <v>33</v>
      </c>
    </row>
    <row r="30" spans="1:243" s="13" customFormat="1" ht="39" customHeight="1" hidden="1">
      <c r="A30" s="55" t="s">
        <v>41</v>
      </c>
      <c r="B30" s="55"/>
      <c r="C30" s="60"/>
      <c r="D30" s="19"/>
      <c r="E30" s="20" t="s">
        <v>38</v>
      </c>
      <c r="F30" s="61"/>
      <c r="G30" s="62"/>
      <c r="H30" s="43"/>
      <c r="I30" s="43"/>
      <c r="J30" s="43"/>
      <c r="K30" s="63"/>
      <c r="L30" s="64"/>
      <c r="M30" s="21"/>
      <c r="N30" s="43"/>
      <c r="O30" s="41"/>
      <c r="P30" s="41"/>
      <c r="Q30" s="41"/>
      <c r="R30" s="41"/>
      <c r="S30" s="41"/>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65">
        <f>IF(ISBLANK(F30),0,IF(E30="Excess (+)",ROUND(BA29+(BA29*F30),2),IF(E30="Less (-)",ROUND(BA29+(BA29*F30*(-1)),2),0)))</f>
        <v>0</v>
      </c>
      <c r="BB30" s="66">
        <f>ROUND(BA30,0)</f>
        <v>0</v>
      </c>
      <c r="BC30" s="48" t="str">
        <f>SpellNumber(L30,BB30)</f>
        <v> Zero Only</v>
      </c>
      <c r="IE30" s="14"/>
      <c r="IF30" s="14"/>
      <c r="IG30" s="14"/>
      <c r="IH30" s="14"/>
      <c r="II30" s="14"/>
    </row>
    <row r="31" spans="1:243" s="13" customFormat="1" ht="51" customHeight="1">
      <c r="A31" s="55" t="s">
        <v>40</v>
      </c>
      <c r="B31" s="55"/>
      <c r="C31" s="93" t="str">
        <f>SpellNumber($E$2,BB29)</f>
        <v>INR Zero Only</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IE31" s="14"/>
      <c r="IF31" s="14"/>
      <c r="IG31" s="14"/>
      <c r="IH31" s="14"/>
      <c r="II31" s="14"/>
    </row>
    <row r="32" spans="3:243" s="9" customFormat="1" ht="14.25">
      <c r="C32" s="15"/>
      <c r="D32" s="18"/>
      <c r="E32" s="15"/>
      <c r="F32" s="15"/>
      <c r="G32" s="15"/>
      <c r="H32" s="15"/>
      <c r="I32" s="15"/>
      <c r="J32" s="15"/>
      <c r="K32" s="15"/>
      <c r="L32" s="15"/>
      <c r="M32" s="15"/>
      <c r="O32" s="15"/>
      <c r="BA32" s="15"/>
      <c r="BC32" s="15"/>
      <c r="IE32" s="10"/>
      <c r="IF32" s="10"/>
      <c r="IG32" s="10"/>
      <c r="IH32" s="10"/>
      <c r="II32" s="10"/>
    </row>
  </sheetData>
  <sheetProtection password="CE88" sheet="1"/>
  <mergeCells count="8">
    <mergeCell ref="A9:BC9"/>
    <mergeCell ref="C31:BC31"/>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decimal" allowBlank="1" showInputMessage="1" showErrorMessage="1" errorTitle="Invalid Entry" error="Only Numeric Values are allowed. " sqref="A13:A28">
      <formula1>0</formula1>
      <formula2>999999999999999</formula2>
    </dataValidation>
    <dataValidation type="list" allowBlank="1" showInputMessage="1" showErrorMessage="1" sqref="L13:L28">
      <formula1>"INR"</formula1>
    </dataValidation>
    <dataValidation allowBlank="1" showInputMessage="1" showErrorMessage="1" promptTitle="Itemcode/Make" prompt="Please enter text" sqref="C13:C28"/>
    <dataValidation allowBlank="1" showInputMessage="1" showErrorMessage="1" promptTitle="Units" prompt="Please enter Units in text" sqref="E13:E28"/>
    <dataValidation allowBlank="1" showInputMessage="1" showErrorMessage="1" promptTitle="Addition / Deduction" prompt="Please Choose the correct One" sqref="J13:J28"/>
    <dataValidation type="list" showInputMessage="1" showErrorMessage="1" sqref="I13:I28">
      <formula1>"Excess(+), Less(-)"</formula1>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list" allowBlank="1" showInputMessage="1" showErrorMessage="1" sqref="K13:K28">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8">
    <tabColor theme="4" tint="-0.4999699890613556"/>
  </sheetPr>
  <dimension ref="A1:II21"/>
  <sheetViews>
    <sheetView showGridLines="0" zoomScale="80" zoomScaleNormal="80" zoomScalePageLayoutView="0" workbookViewId="0" topLeftCell="A1">
      <selection activeCell="D14" sqref="D14"/>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94" t="str">
        <f>B2&amp;" BoQ"</f>
        <v>Item Rate BoQ</v>
      </c>
      <c r="B1" s="94"/>
      <c r="C1" s="94"/>
      <c r="D1" s="94"/>
      <c r="E1" s="94"/>
      <c r="F1" s="94"/>
      <c r="G1" s="94"/>
      <c r="H1" s="94"/>
      <c r="I1" s="94"/>
      <c r="J1" s="94"/>
      <c r="K1" s="94"/>
      <c r="L1" s="9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95" t="s">
        <v>44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4"/>
      <c r="IF4" s="4"/>
      <c r="IG4" s="4"/>
      <c r="IH4" s="4"/>
      <c r="II4" s="4"/>
    </row>
    <row r="5" spans="1:243" s="3" customFormat="1" ht="30.75" customHeight="1">
      <c r="A5" s="95" t="s">
        <v>86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4"/>
      <c r="IF5" s="4"/>
      <c r="IG5" s="4"/>
      <c r="IH5" s="4"/>
      <c r="II5" s="4"/>
    </row>
    <row r="6" spans="1:243" s="3" customFormat="1" ht="15">
      <c r="A6" s="95" t="s">
        <v>87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4"/>
      <c r="IF6" s="4"/>
      <c r="IG6" s="4"/>
      <c r="IH6" s="4"/>
      <c r="II6" s="4"/>
    </row>
    <row r="7" spans="1:243" s="3"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4"/>
      <c r="IF7" s="4"/>
      <c r="IG7" s="4"/>
      <c r="IH7" s="4"/>
      <c r="II7" s="4"/>
    </row>
    <row r="8" spans="1:243" s="5" customFormat="1" ht="30.75">
      <c r="A8" s="29" t="s">
        <v>42</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IE8" s="6"/>
      <c r="IF8" s="6"/>
      <c r="IG8" s="6"/>
      <c r="IH8" s="6"/>
      <c r="II8" s="6"/>
    </row>
    <row r="9" spans="1:243" s="7" customFormat="1" ht="62.25" customHeight="1">
      <c r="A9" s="92" t="s">
        <v>100</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8"/>
      <c r="IF9" s="8"/>
      <c r="IG9" s="8"/>
      <c r="IH9" s="8"/>
      <c r="II9" s="8"/>
    </row>
    <row r="10" spans="1:243" s="9" customFormat="1" ht="18.75" customHeight="1">
      <c r="A10" s="31" t="s">
        <v>51</v>
      </c>
      <c r="B10" s="31" t="s">
        <v>52</v>
      </c>
      <c r="C10" s="31" t="s">
        <v>52</v>
      </c>
      <c r="D10" s="30" t="s">
        <v>51</v>
      </c>
      <c r="E10" s="31" t="s">
        <v>52</v>
      </c>
      <c r="F10" s="31" t="s">
        <v>11</v>
      </c>
      <c r="G10" s="31" t="s">
        <v>11</v>
      </c>
      <c r="H10" s="31" t="s">
        <v>12</v>
      </c>
      <c r="I10" s="31" t="s">
        <v>52</v>
      </c>
      <c r="J10" s="31" t="s">
        <v>51</v>
      </c>
      <c r="K10" s="31" t="s">
        <v>53</v>
      </c>
      <c r="L10" s="31" t="s">
        <v>52</v>
      </c>
      <c r="M10" s="31" t="s">
        <v>51</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51</v>
      </c>
      <c r="AU10" s="31" t="s">
        <v>51</v>
      </c>
      <c r="AV10" s="31" t="s">
        <v>12</v>
      </c>
      <c r="AW10" s="31" t="s">
        <v>12</v>
      </c>
      <c r="AX10" s="31" t="s">
        <v>51</v>
      </c>
      <c r="AY10" s="31" t="s">
        <v>51</v>
      </c>
      <c r="AZ10" s="31" t="s">
        <v>13</v>
      </c>
      <c r="BA10" s="31" t="s">
        <v>51</v>
      </c>
      <c r="BB10" s="31" t="s">
        <v>51</v>
      </c>
      <c r="BC10" s="31" t="s">
        <v>52</v>
      </c>
      <c r="IE10" s="10"/>
      <c r="IF10" s="10"/>
      <c r="IG10" s="10"/>
      <c r="IH10" s="10"/>
      <c r="II10" s="10"/>
    </row>
    <row r="11" spans="1:243" s="9" customFormat="1" ht="94.5" customHeight="1">
      <c r="A11" s="31" t="s">
        <v>0</v>
      </c>
      <c r="B11" s="31" t="s">
        <v>14</v>
      </c>
      <c r="C11" s="31" t="s">
        <v>1</v>
      </c>
      <c r="D11" s="30" t="s">
        <v>15</v>
      </c>
      <c r="E11" s="31" t="s">
        <v>16</v>
      </c>
      <c r="F11" s="31" t="s">
        <v>54</v>
      </c>
      <c r="G11" s="31"/>
      <c r="H11" s="31"/>
      <c r="I11" s="31" t="s">
        <v>17</v>
      </c>
      <c r="J11" s="31" t="s">
        <v>18</v>
      </c>
      <c r="K11" s="31" t="s">
        <v>19</v>
      </c>
      <c r="L11" s="31" t="s">
        <v>20</v>
      </c>
      <c r="M11" s="32" t="s">
        <v>55</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56</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5">
      <c r="A13" s="35">
        <v>1.01</v>
      </c>
      <c r="B13" s="68" t="s">
        <v>73</v>
      </c>
      <c r="C13" s="36" t="s">
        <v>45</v>
      </c>
      <c r="D13" s="75">
        <v>0.635</v>
      </c>
      <c r="E13" s="76" t="s">
        <v>76</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108" customHeight="1">
      <c r="A14" s="35">
        <v>1.02</v>
      </c>
      <c r="B14" s="68" t="s">
        <v>74</v>
      </c>
      <c r="C14" s="36" t="s">
        <v>46</v>
      </c>
      <c r="D14" s="77">
        <v>1</v>
      </c>
      <c r="E14" s="77" t="s">
        <v>77</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267" customHeight="1">
      <c r="A15" s="35">
        <v>1.03</v>
      </c>
      <c r="B15" s="68" t="s">
        <v>98</v>
      </c>
      <c r="C15" s="36" t="s">
        <v>47</v>
      </c>
      <c r="D15" s="77">
        <v>72</v>
      </c>
      <c r="E15" s="77" t="s">
        <v>78</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82.5">
      <c r="A16" s="35">
        <v>1.04</v>
      </c>
      <c r="B16" s="68" t="s">
        <v>99</v>
      </c>
      <c r="C16" s="36" t="s">
        <v>48</v>
      </c>
      <c r="D16" s="78">
        <v>28.719</v>
      </c>
      <c r="E16" s="79" t="s">
        <v>79</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1.25">
      <c r="A17" s="35">
        <v>1.05</v>
      </c>
      <c r="B17" s="68" t="s">
        <v>75</v>
      </c>
      <c r="C17" s="36" t="s">
        <v>49</v>
      </c>
      <c r="D17" s="80">
        <v>1</v>
      </c>
      <c r="E17" s="80" t="s">
        <v>57</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33" customHeight="1">
      <c r="A18" s="55" t="s">
        <v>37</v>
      </c>
      <c r="B18" s="55"/>
      <c r="C18" s="39"/>
      <c r="D18" s="56"/>
      <c r="E18" s="39"/>
      <c r="F18" s="39"/>
      <c r="G18" s="39"/>
      <c r="H18" s="57"/>
      <c r="I18" s="57"/>
      <c r="J18" s="57"/>
      <c r="K18" s="57"/>
      <c r="L18" s="39"/>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SUM(BA13:BA17)</f>
        <v>0</v>
      </c>
      <c r="BB18" s="59">
        <f>SUM(BB13:BB17)</f>
        <v>0</v>
      </c>
      <c r="BC18" s="48" t="str">
        <f>SpellNumber($E$2,BB18)</f>
        <v>INR Zero Only</v>
      </c>
      <c r="IE18" s="12">
        <v>4</v>
      </c>
      <c r="IF18" s="12" t="s">
        <v>35</v>
      </c>
      <c r="IG18" s="12" t="s">
        <v>36</v>
      </c>
      <c r="IH18" s="12">
        <v>10</v>
      </c>
      <c r="II18" s="12" t="s">
        <v>33</v>
      </c>
    </row>
    <row r="19" spans="1:243" s="13" customFormat="1" ht="39" customHeight="1" hidden="1">
      <c r="A19" s="55" t="s">
        <v>41</v>
      </c>
      <c r="B19" s="55"/>
      <c r="C19" s="60"/>
      <c r="D19" s="19"/>
      <c r="E19" s="20" t="s">
        <v>38</v>
      </c>
      <c r="F19" s="61"/>
      <c r="G19" s="62"/>
      <c r="H19" s="43"/>
      <c r="I19" s="43"/>
      <c r="J19" s="43"/>
      <c r="K19" s="63"/>
      <c r="L19" s="64"/>
      <c r="M19" s="21"/>
      <c r="N19" s="43"/>
      <c r="O19" s="41"/>
      <c r="P19" s="41"/>
      <c r="Q19" s="41"/>
      <c r="R19" s="41"/>
      <c r="S19" s="41"/>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65">
        <f>IF(ISBLANK(F19),0,IF(E19="Excess (+)",ROUND(BA18+(BA18*F19),2),IF(E19="Less (-)",ROUND(BA18+(BA18*F19*(-1)),2),0)))</f>
        <v>0</v>
      </c>
      <c r="BB19" s="66">
        <f>ROUND(BA19,0)</f>
        <v>0</v>
      </c>
      <c r="BC19" s="48" t="str">
        <f>SpellNumber(L19,BB19)</f>
        <v> Zero Only</v>
      </c>
      <c r="IE19" s="14"/>
      <c r="IF19" s="14"/>
      <c r="IG19" s="14"/>
      <c r="IH19" s="14"/>
      <c r="II19" s="14"/>
    </row>
    <row r="20" spans="1:243" s="13" customFormat="1" ht="51" customHeight="1">
      <c r="A20" s="55" t="s">
        <v>40</v>
      </c>
      <c r="B20" s="55"/>
      <c r="C20" s="93" t="str">
        <f>SpellNumber($E$2,BB18)</f>
        <v>INR Zero Only</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IE20" s="14"/>
      <c r="IF20" s="14"/>
      <c r="IG20" s="14"/>
      <c r="IH20" s="14"/>
      <c r="II20" s="14"/>
    </row>
    <row r="21" spans="3:243" s="9" customFormat="1" ht="14.25">
      <c r="C21" s="15"/>
      <c r="D21" s="18"/>
      <c r="E21" s="15"/>
      <c r="F21" s="15"/>
      <c r="G21" s="15"/>
      <c r="H21" s="15"/>
      <c r="I21" s="15"/>
      <c r="J21" s="15"/>
      <c r="K21" s="15"/>
      <c r="L21" s="15"/>
      <c r="M21" s="15"/>
      <c r="O21" s="15"/>
      <c r="BA21" s="15"/>
      <c r="BC21" s="15"/>
      <c r="IE21" s="10"/>
      <c r="IF21" s="10"/>
      <c r="IG21" s="10"/>
      <c r="IH21" s="10"/>
      <c r="II21" s="10"/>
    </row>
  </sheetData>
  <sheetProtection password="CE88" sheet="1"/>
  <mergeCells count="8">
    <mergeCell ref="A9:BC9"/>
    <mergeCell ref="C20:BC2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L13:L17">
      <formula1>"INR"</formula1>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InputMessage="1" showErrorMessage="1" sqref="I13:I17">
      <formula1>"Excess(+), Less(-)"</formula1>
    </dataValidation>
    <dataValidation allowBlank="1" showInputMessage="1" showErrorMessage="1" promptTitle="Addition / Deduction" prompt="Please Choose the correct One" sqref="J13:J17"/>
    <dataValidation allowBlank="1" showInputMessage="1" showErrorMessage="1" promptTitle="Units" prompt="Please enter Units in text" sqref="E13:E17"/>
    <dataValidation allowBlank="1" showInputMessage="1" showErrorMessage="1" promptTitle="Itemcode/Make" prompt="Please enter text" sqref="C13:C17"/>
    <dataValidation type="decimal" allowBlank="1" showInputMessage="1" showErrorMessage="1" errorTitle="Invalid Entry" error="Only Numeric Values are allowed. " sqref="A13:A1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9" t="s">
        <v>2</v>
      </c>
      <c r="F6" s="99"/>
      <c r="G6" s="99"/>
      <c r="H6" s="99"/>
      <c r="I6" s="99"/>
      <c r="J6" s="99"/>
      <c r="K6" s="99"/>
    </row>
    <row r="7" spans="5:11" ht="14.25">
      <c r="E7" s="99"/>
      <c r="F7" s="99"/>
      <c r="G7" s="99"/>
      <c r="H7" s="99"/>
      <c r="I7" s="99"/>
      <c r="J7" s="99"/>
      <c r="K7" s="99"/>
    </row>
    <row r="8" spans="5:11" ht="14.25">
      <c r="E8" s="99"/>
      <c r="F8" s="99"/>
      <c r="G8" s="99"/>
      <c r="H8" s="99"/>
      <c r="I8" s="99"/>
      <c r="J8" s="99"/>
      <c r="K8" s="99"/>
    </row>
    <row r="9" spans="5:11" ht="14.25">
      <c r="E9" s="99"/>
      <c r="F9" s="99"/>
      <c r="G9" s="99"/>
      <c r="H9" s="99"/>
      <c r="I9" s="99"/>
      <c r="J9" s="99"/>
      <c r="K9" s="99"/>
    </row>
    <row r="10" spans="5:11" ht="14.25">
      <c r="E10" s="99"/>
      <c r="F10" s="99"/>
      <c r="G10" s="99"/>
      <c r="H10" s="99"/>
      <c r="I10" s="99"/>
      <c r="J10" s="99"/>
      <c r="K10" s="99"/>
    </row>
    <row r="11" spans="5:11" ht="14.25">
      <c r="E11" s="99"/>
      <c r="F11" s="99"/>
      <c r="G11" s="99"/>
      <c r="H11" s="99"/>
      <c r="I11" s="99"/>
      <c r="J11" s="99"/>
      <c r="K11" s="99"/>
    </row>
    <row r="12" spans="5:11" ht="14.25">
      <c r="E12" s="99"/>
      <c r="F12" s="99"/>
      <c r="G12" s="99"/>
      <c r="H12" s="99"/>
      <c r="I12" s="99"/>
      <c r="J12" s="99"/>
      <c r="K12" s="99"/>
    </row>
    <row r="13" spans="5:11" ht="14.25">
      <c r="E13" s="99"/>
      <c r="F13" s="99"/>
      <c r="G13" s="99"/>
      <c r="H13" s="99"/>
      <c r="I13" s="99"/>
      <c r="J13" s="99"/>
      <c r="K13" s="99"/>
    </row>
    <row r="14" spans="5:11" ht="14.2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Subrata AEGCL</cp:lastModifiedBy>
  <cp:lastPrinted>2022-10-14T06:41:45Z</cp:lastPrinted>
  <dcterms:created xsi:type="dcterms:W3CDTF">2009-01-30T06:42:42Z</dcterms:created>
  <dcterms:modified xsi:type="dcterms:W3CDTF">2024-02-09T11:11:27Z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