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240" windowHeight="6555"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'BoQ1'!$A$1:$BC$28</definedName>
    <definedName name="_xlnm.Print_Area" localSheetId="1">'BoQ2'!$A$1:$BC$28</definedName>
    <definedName name="_xlnm.Print_Area" localSheetId="2">'BoQ3'!$A$1:$BC$24</definedName>
    <definedName name="_xlnm.Print_Area" localSheetId="3">'BoQ4'!$A$1:$BC$24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<sst xmlns="http://schemas.openxmlformats.org/spreadsheetml/2006/main" count="701" uniqueCount="94">
  <si>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</si>
  <si>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</si>
  <si>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</si>
  <si>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</si>
  <si>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</si>
  <si>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</si>
  <si>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</si>
  <si>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</si>
  <si>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</si>
  <si>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</si>
  <si>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</si>
  <si>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</si>
  <si>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</si>
  <si>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</si>
  <si>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</si>
  <si>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</si>
  <si>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</si>
  <si>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</si>
  <si>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</si>
  <si>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</si>
  <si>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</si>
  <si>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</si>
  <si>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</si>
  <si>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</si>
  <si>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</si>
  <si>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</si>
  <si>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</si>
  <si>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</si>
  <si>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</si>
  <si>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</si>
  <si>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</si>
  <si>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</si>
  <si>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</si>
  <si>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</si>
  <si>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</si>
  <si>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</si>
  <si>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</si>
  <si>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</si>
  <si>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</si>
  <si>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</si>
  <si>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</si>
  <si>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</si>
  <si>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</si>
  <si>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</si>
  <si>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</si>
  <si>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</si>
  <si>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</si>
  <si>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6</t>
  </si>
  <si>
    <t>Item 7</t>
  </si>
  <si>
    <t>Item 8</t>
  </si>
  <si>
    <t>Item 9</t>
  </si>
  <si>
    <t>Item 10</t>
  </si>
  <si>
    <t>Item 11</t>
  </si>
  <si>
    <t>Item 12</t>
  </si>
  <si>
    <t>Freight and Insurance Charges ( incl Unloading &amp; Stacking)</t>
  </si>
  <si>
    <t>Contract No:  Nil</t>
  </si>
  <si>
    <t>Mtr.</t>
  </si>
  <si>
    <t>Nos.</t>
  </si>
  <si>
    <t>Tender Inviting Authority: MD, AEGCL</t>
  </si>
  <si>
    <t>Item 13</t>
  </si>
  <si>
    <t>Item 14</t>
  </si>
  <si>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</si>
  <si>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Supply of Mounting structures with mounting &amp; foundation bolts as per drawings supplied for</t>
  </si>
  <si>
    <r>
      <rPr>
        <b/>
        <sz val="11"/>
        <color indexed="30"/>
        <rFont val="Arial"/>
        <family val="2"/>
      </rPr>
      <t>TOTAL AMOUNT  (Without Taxes)</t>
    </r>
    <r>
      <rPr>
        <b/>
        <sz val="11"/>
        <color indexed="18"/>
        <rFont val="Arial"/>
        <family val="2"/>
      </rPr>
      <t xml:space="preserve">
in
</t>
    </r>
    <r>
      <rPr>
        <b/>
        <sz val="11"/>
        <color indexed="10"/>
        <rFont val="Arial"/>
        <family val="2"/>
      </rPr>
      <t>Rs.      P</t>
    </r>
  </si>
  <si>
    <t>Erection of Mounting structures for different terminal equipments as required for</t>
  </si>
  <si>
    <t>Item 1</t>
  </si>
  <si>
    <t>Item 2</t>
  </si>
  <si>
    <t>Item 3</t>
  </si>
  <si>
    <t>Item 4</t>
  </si>
  <si>
    <t>Item 5</t>
  </si>
  <si>
    <t>Current Transformers (1-phase) along with terminal connectors etc. as per specification</t>
  </si>
  <si>
    <t>132 kV, 400-200-100/1-1-1-1CT</t>
  </si>
  <si>
    <t>132 kV, 400-200-100/1-1 CT</t>
  </si>
  <si>
    <t>Potential Transformers along with terminal connectors etc. as per specification</t>
  </si>
  <si>
    <t>132 kV, 2 winding (0.2, 3P)</t>
  </si>
  <si>
    <t>Supply of Bay Marshalling Kiosk along with mounting structure</t>
  </si>
  <si>
    <t>132 kV CT</t>
  </si>
  <si>
    <t>132kV PT</t>
  </si>
  <si>
    <t>Supply of Al Power Cables</t>
  </si>
  <si>
    <r>
      <t>4C, 2.5 mm</t>
    </r>
    <r>
      <rPr>
        <vertAlign val="superscript"/>
        <sz val="10"/>
        <color indexed="8"/>
        <rFont val="Arial Narrow"/>
        <family val="2"/>
      </rPr>
      <t>2</t>
    </r>
  </si>
  <si>
    <t xml:space="preserve">Construction of Foundation Including. Supply of All Foundation Materials &amp; Labour  as required for 132kV Current Transformer </t>
  </si>
  <si>
    <t xml:space="preserve">Construction of Foundation Including. Supply of All Foundation Materials &amp; Labour  as required for 132kV Potential Transformer </t>
  </si>
  <si>
    <t>132 kV, 400-200-100/1-1-1-1 CT</t>
  </si>
  <si>
    <t>132 kV, 3 winding (0.2, 0.2, 3P)</t>
  </si>
  <si>
    <t>132 kV, 3 winding (0.2, 3P, 3P)</t>
  </si>
  <si>
    <t>132 kV  CT</t>
  </si>
  <si>
    <t>Erection, testing &amp; commissioning of Current transformers including laying &amp; terminating of LT power cables as required</t>
  </si>
  <si>
    <t>Erection, testing &amp; commissioning of Potential transformers including laying &amp; terminating of LT power cables as required</t>
  </si>
  <si>
    <t>132 kV, 3 winding (0.2, 3P)</t>
  </si>
  <si>
    <t>Name of Work:  Supply, Erection, Testing and Commissioning of Instrument Transformers at 132 KV Sankardevnagar GSS, AEGCL and  Dalmia End for supplying power to 132 KV Calcom Unit-II at Lanka</t>
  </si>
  <si>
    <r>
      <rPr>
        <b/>
        <u val="single"/>
        <sz val="11"/>
        <rFont val="Arial"/>
        <family val="2"/>
      </rPr>
      <t>PRICE SCHEDULE-1 (Supply (Incl F&amp;I) at Sankardevnagar end )</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</si>
  <si>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SCHEDULE-3 (Erection at Sankardevnagar end)</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</si>
  <si>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 xml:space="preserve">PRICE SCHEDULE-2 Supply of 132kv equipment (Incl F&amp;I) at Dalmia end </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</si>
  <si>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SCHEDULE-1 (Erection at Dalmia End)</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</si>
</sst>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sz val="10"/>
      <name val="Arial Narrow"/>
      <family val="2"/>
    </font>
    <font>
      <b/>
      <sz val="10"/>
      <name val="Arial Narrow"/>
      <family val="2"/>
    </font>
    <font>
      <vertAlign val="superscript"/>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1"/>
      <color indexed="16"/>
      <name val="Arial"/>
      <family val="2"/>
    </font>
    <font>
      <b/>
      <sz val="11"/>
      <color indexed="17"/>
      <name val="Arial"/>
      <family val="2"/>
    </font>
    <font>
      <sz val="10"/>
      <color indexed="8"/>
      <name val="Courier New"/>
      <family val="3"/>
    </font>
    <font>
      <b/>
      <sz val="12"/>
      <color indexed="16"/>
      <name val="Arial"/>
      <family val="2"/>
    </font>
    <font>
      <b/>
      <sz val="14"/>
      <color indexed="17"/>
      <name val="Arial"/>
      <family val="2"/>
    </font>
    <font>
      <sz val="10"/>
      <color indexed="8"/>
      <name val="Arial Narrow"/>
      <family val="2"/>
    </font>
    <font>
      <b/>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1"/>
      <color rgb="FF800000"/>
      <name val="Arial"/>
      <family val="2"/>
    </font>
    <font>
      <b/>
      <sz val="11"/>
      <color rgb="FF00B050"/>
      <name val="Arial"/>
      <family val="2"/>
    </font>
    <font>
      <b/>
      <sz val="11"/>
      <color rgb="FF000066"/>
      <name val="Arial"/>
      <family val="2"/>
    </font>
    <font>
      <sz val="10"/>
      <color rgb="FF000000"/>
      <name val="Courier New"/>
      <family val="3"/>
    </font>
    <font>
      <b/>
      <sz val="12"/>
      <color rgb="FF800000"/>
      <name val="Arial"/>
      <family val="2"/>
    </font>
    <font>
      <b/>
      <sz val="14"/>
      <color rgb="FF007A37"/>
      <name val="Arial"/>
      <family val="2"/>
    </font>
    <font>
      <sz val="10"/>
      <color rgb="FF000000"/>
      <name val="Arial Narrow"/>
      <family val="2"/>
    </font>
    <font>
      <sz val="10"/>
      <color rgb="FF00000A"/>
      <name val="Arial Narrow"/>
      <family val="2"/>
    </font>
    <font>
      <b/>
      <sz val="10"/>
      <color rgb="FF00000A"/>
      <name val="Arial Narrow"/>
      <family val="2"/>
    </font>
    <font>
      <b/>
      <sz val="10"/>
      <color rgb="FF000000"/>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style="thin"/>
      <bottom style="thin"/>
    </border>
    <border>
      <left style="thin"/>
      <right/>
      <top>
        <color indexed="63"/>
      </top>
      <bottom/>
    </border>
    <border>
      <left>
        <color indexed="63"/>
      </left>
      <right>
        <color indexed="63"/>
      </right>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7">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3" fillId="0" borderId="0" xfId="57" applyNumberFormat="1" applyFont="1" applyFill="1" applyAlignment="1">
      <alignment vertical="top"/>
      <protection/>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0" fontId="70"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71" fillId="0" borderId="13" xfId="57" applyNumberFormat="1" applyFont="1" applyFill="1" applyBorder="1" applyAlignment="1">
      <alignment horizontal="center" vertical="top" wrapText="1"/>
      <protection/>
    </xf>
    <xf numFmtId="0" fontId="72" fillId="0" borderId="11" xfId="58"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3" fillId="0" borderId="13" xfId="58" applyNumberFormat="1" applyFont="1" applyFill="1" applyBorder="1" applyAlignment="1">
      <alignment horizontal="center" vertical="center" wrapText="1" readingOrder="1"/>
      <protection/>
    </xf>
    <xf numFmtId="0" fontId="68" fillId="0" borderId="12" xfId="57" applyNumberFormat="1" applyFont="1" applyFill="1" applyBorder="1" applyAlignment="1" applyProtection="1">
      <alignment horizontal="center" vertical="center"/>
      <protection/>
    </xf>
    <xf numFmtId="0" fontId="74" fillId="33" borderId="11" xfId="58" applyNumberFormat="1" applyFont="1" applyFill="1" applyBorder="1" applyAlignment="1" applyProtection="1">
      <alignment horizontal="center" vertical="center" wrapText="1"/>
      <protection locked="0"/>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6" xfId="58" applyNumberFormat="1" applyFont="1" applyFill="1" applyBorder="1" applyAlignment="1">
      <alignment horizontal="left" vertical="center"/>
      <protection/>
    </xf>
    <xf numFmtId="0" fontId="3" fillId="0" borderId="17"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0" fontId="14" fillId="0" borderId="11" xfId="58"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72" fillId="0" borderId="11"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172" fontId="75" fillId="0" borderId="20" xfId="58" applyNumberFormat="1" applyFont="1" applyFill="1" applyBorder="1" applyAlignment="1">
      <alignment horizontal="right" vertical="center"/>
      <protection/>
    </xf>
    <xf numFmtId="0" fontId="0" fillId="0" borderId="0" xfId="57" applyNumberFormat="1" applyFill="1" applyAlignment="1">
      <alignment vertical="center"/>
      <protection/>
    </xf>
    <xf numFmtId="172" fontId="2" fillId="0" borderId="19" xfId="58" applyNumberFormat="1" applyFont="1" applyFill="1" applyBorder="1" applyAlignment="1">
      <alignment horizontal="right" vertical="center"/>
      <protection/>
    </xf>
    <xf numFmtId="172" fontId="6" fillId="0" borderId="21" xfId="58" applyNumberFormat="1" applyFont="1" applyFill="1" applyBorder="1" applyAlignment="1">
      <alignment horizontal="right" vertical="center"/>
      <protection/>
    </xf>
    <xf numFmtId="2" fontId="66"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14" fillId="0" borderId="11" xfId="58" applyNumberFormat="1" applyFont="1" applyFill="1" applyBorder="1" applyAlignment="1" applyProtection="1">
      <alignment horizontal="center" vertical="center" wrapText="1"/>
      <protection locked="0"/>
    </xf>
    <xf numFmtId="2" fontId="0" fillId="0" borderId="0" xfId="57" applyNumberFormat="1" applyFill="1" applyAlignment="1">
      <alignment horizontal="center" vertical="center"/>
      <protection/>
    </xf>
    <xf numFmtId="2" fontId="2" fillId="34" borderId="19" xfId="58" applyNumberFormat="1" applyFont="1" applyFill="1" applyBorder="1" applyAlignment="1">
      <alignment horizontal="right" vertical="center"/>
      <protection/>
    </xf>
    <xf numFmtId="0" fontId="3" fillId="0" borderId="13" xfId="58" applyNumberFormat="1" applyFont="1" applyFill="1" applyBorder="1" applyAlignment="1">
      <alignment horizontal="center" vertical="center" wrapText="1"/>
      <protection/>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center" vertical="top" wrapText="1"/>
      <protection/>
    </xf>
    <xf numFmtId="2" fontId="2" fillId="34" borderId="11" xfId="57" applyNumberFormat="1" applyFont="1" applyFill="1" applyBorder="1" applyAlignment="1">
      <alignment horizontal="center" vertical="top" wrapText="1"/>
      <protection/>
    </xf>
    <xf numFmtId="2" fontId="2" fillId="34" borderId="13" xfId="57" applyNumberFormat="1" applyFont="1" applyFill="1" applyBorder="1" applyAlignment="1">
      <alignment horizontal="center" vertical="top" wrapText="1"/>
      <protection/>
    </xf>
    <xf numFmtId="2" fontId="71" fillId="34" borderId="13" xfId="57" applyNumberFormat="1" applyFont="1" applyFill="1" applyBorder="1" applyAlignment="1">
      <alignment horizontal="center" vertical="top" wrapText="1"/>
      <protection/>
    </xf>
    <xf numFmtId="0" fontId="3" fillId="34" borderId="13" xfId="58" applyNumberFormat="1" applyFont="1" applyFill="1" applyBorder="1" applyAlignment="1">
      <alignment horizontal="center" vertical="center" wrapText="1"/>
      <protection/>
    </xf>
    <xf numFmtId="0" fontId="3" fillId="34" borderId="0" xfId="57" applyNumberFormat="1" applyFont="1" applyFill="1" applyAlignment="1">
      <alignment vertical="top"/>
      <protection/>
    </xf>
    <xf numFmtId="0" fontId="65" fillId="34" borderId="0" xfId="57" applyNumberFormat="1" applyFont="1" applyFill="1" applyAlignment="1">
      <alignment vertical="top"/>
      <protection/>
    </xf>
    <xf numFmtId="0" fontId="76" fillId="0" borderId="13" xfId="0" applyFont="1" applyFill="1" applyBorder="1" applyAlignment="1">
      <alignment vertical="center" wrapText="1"/>
    </xf>
    <xf numFmtId="0" fontId="77" fillId="0" borderId="13" xfId="0" applyFont="1" applyFill="1" applyBorder="1" applyAlignment="1">
      <alignment vertical="center" wrapText="1"/>
    </xf>
    <xf numFmtId="0" fontId="17" fillId="0" borderId="13" xfId="57" applyFont="1" applyFill="1" applyBorder="1" applyAlignment="1">
      <alignment horizontal="center" vertical="center"/>
      <protection/>
    </xf>
    <xf numFmtId="0" fontId="18" fillId="0" borderId="13" xfId="58" applyFont="1" applyFill="1" applyBorder="1" applyAlignment="1">
      <alignment horizontal="right" vertical="center" wrapText="1"/>
      <protection/>
    </xf>
    <xf numFmtId="0" fontId="78" fillId="0" borderId="13" xfId="0" applyFont="1" applyFill="1" applyBorder="1" applyAlignment="1">
      <alignment vertical="center" wrapText="1"/>
    </xf>
    <xf numFmtId="2" fontId="17" fillId="0" borderId="13" xfId="58" applyNumberFormat="1" applyFont="1" applyFill="1" applyBorder="1" applyAlignment="1">
      <alignment horizontal="center" vertical="center"/>
      <protection/>
    </xf>
    <xf numFmtId="0" fontId="17" fillId="0" borderId="13" xfId="58" applyFont="1" applyFill="1" applyBorder="1" applyAlignment="1">
      <alignment horizontal="right" vertical="center" wrapText="1"/>
      <protection/>
    </xf>
    <xf numFmtId="0" fontId="18" fillId="0" borderId="13" xfId="57" applyFont="1" applyFill="1" applyBorder="1" applyAlignment="1">
      <alignment vertical="center" wrapText="1"/>
      <protection/>
    </xf>
    <xf numFmtId="0" fontId="79" fillId="0" borderId="13"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center" wrapText="1"/>
      <protection/>
    </xf>
    <xf numFmtId="0" fontId="6" fillId="0" borderId="22" xfId="58" applyNumberFormat="1" applyFont="1" applyFill="1" applyBorder="1" applyAlignment="1">
      <alignment horizontal="center" vertical="center"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7" fillId="0" borderId="0" xfId="58" applyFont="1" applyFill="1" applyAlignment="1">
      <alignment horizontal="right" vertical="center" wrapText="1"/>
      <protection/>
    </xf>
    <xf numFmtId="0" fontId="0" fillId="0" borderId="0" xfId="0" applyFill="1" applyAlignment="1">
      <alignment/>
    </xf>
    <xf numFmtId="0" fontId="0" fillId="0" borderId="13" xfId="0" applyFill="1" applyBorder="1" applyAlignment="1">
      <alignment/>
    </xf>
    <xf numFmtId="2" fontId="17" fillId="0" borderId="0" xfId="58" applyNumberFormat="1" applyFont="1" applyFill="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9"/>
  <sheetViews>
    <sheetView showGridLines="0" view="pageBreakPreview" zoomScale="60" zoomScaleNormal="80" zoomScalePageLayoutView="0" workbookViewId="0" topLeftCell="A1">
      <selection activeCell="M14" sqref="M14"/>
    </sheetView>
  </sheetViews>
  <sheetFormatPr defaultColWidth="9.140625" defaultRowHeight="15"/>
  <cols>
    <col min="1" max="1" width="13.421875" style="34" customWidth="1"/>
    <col min="2" max="2" width="82.7109375" style="34" customWidth="1"/>
    <col min="3" max="3" width="10.140625" style="50" hidden="1" customWidth="1"/>
    <col min="4" max="4" width="14.57421875" style="80" customWidth="1"/>
    <col min="5" max="5" width="11.28125" style="50" customWidth="1"/>
    <col min="6" max="6" width="14.421875" style="34" hidden="1" customWidth="1"/>
    <col min="7" max="7" width="14.140625" style="34" hidden="1" customWidth="1"/>
    <col min="8" max="9" width="12.140625" style="34" hidden="1" customWidth="1"/>
    <col min="10" max="10" width="9.00390625" style="34" hidden="1" customWidth="1"/>
    <col min="11" max="11" width="19.57421875" style="34" hidden="1" customWidth="1"/>
    <col min="12" max="12" width="14.28125" style="34" hidden="1" customWidth="1"/>
    <col min="13" max="13" width="21.8515625" style="50" customWidth="1"/>
    <col min="14" max="14" width="15.28125" style="35"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72" customWidth="1"/>
    <col min="54" max="54" width="18.8515625" style="72" hidden="1" customWidth="1"/>
    <col min="55" max="55" width="43.57421875" style="50" customWidth="1"/>
    <col min="56" max="238" width="9.140625" style="34" customWidth="1"/>
    <col min="239" max="243" width="9.140625" style="36" customWidth="1"/>
    <col min="244" max="16384" width="9.140625" style="34" customWidth="1"/>
  </cols>
  <sheetData>
    <row r="1" spans="1:243" s="1" customFormat="1" ht="25.5" customHeight="1">
      <c r="A1" s="106" t="str">
        <f>B2&amp;" BoQ"</f>
        <v>Item Rate BoQ</v>
      </c>
      <c r="B1" s="106"/>
      <c r="C1" s="106"/>
      <c r="D1" s="106"/>
      <c r="E1" s="106"/>
      <c r="F1" s="106"/>
      <c r="G1" s="106"/>
      <c r="H1" s="106"/>
      <c r="I1" s="106"/>
      <c r="J1" s="106"/>
      <c r="K1" s="106"/>
      <c r="L1" s="106"/>
      <c r="M1" s="47"/>
      <c r="O1" s="2"/>
      <c r="P1" s="2"/>
      <c r="Q1" s="3"/>
      <c r="BC1" s="47"/>
      <c r="IE1" s="3"/>
      <c r="IF1" s="3"/>
      <c r="IG1" s="3"/>
      <c r="IH1" s="3"/>
      <c r="II1" s="3"/>
    </row>
    <row r="2" spans="1:55" s="1" customFormat="1" ht="25.5" customHeight="1" hidden="1">
      <c r="A2" s="4" t="s">
        <v>3</v>
      </c>
      <c r="B2" s="4" t="s">
        <v>4</v>
      </c>
      <c r="C2" s="38" t="s">
        <v>5</v>
      </c>
      <c r="D2" s="75" t="s">
        <v>6</v>
      </c>
      <c r="E2" s="4" t="s">
        <v>7</v>
      </c>
      <c r="J2" s="5"/>
      <c r="K2" s="5"/>
      <c r="L2" s="5"/>
      <c r="M2" s="47"/>
      <c r="O2" s="2"/>
      <c r="P2" s="2"/>
      <c r="Q2" s="3"/>
      <c r="BC2" s="47"/>
    </row>
    <row r="3" spans="1:243" s="1" customFormat="1" ht="30" customHeight="1" hidden="1">
      <c r="A3" s="1" t="s">
        <v>8</v>
      </c>
      <c r="C3" s="47" t="s">
        <v>9</v>
      </c>
      <c r="D3" s="76"/>
      <c r="E3" s="47"/>
      <c r="M3" s="47"/>
      <c r="BC3" s="47"/>
      <c r="IE3" s="3"/>
      <c r="IF3" s="3"/>
      <c r="IG3" s="3"/>
      <c r="IH3" s="3"/>
      <c r="II3" s="3"/>
    </row>
    <row r="4" spans="1:243" s="6" customFormat="1" ht="30.75" customHeight="1">
      <c r="A4" s="107" t="s">
        <v>58</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7"/>
      <c r="IF4" s="7"/>
      <c r="IG4" s="7"/>
      <c r="IH4" s="7"/>
      <c r="II4" s="7"/>
    </row>
    <row r="5" spans="1:243" s="6" customFormat="1" ht="30.75" customHeight="1">
      <c r="A5" s="107" t="s">
        <v>89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7"/>
      <c r="IF5" s="7"/>
      <c r="IG5" s="7"/>
      <c r="IH5" s="7"/>
      <c r="II5" s="7"/>
    </row>
    <row r="6" spans="1:243" s="6" customFormat="1" ht="30.75" customHeight="1">
      <c r="A6" s="107" t="s">
        <v>55</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7"/>
      <c r="IF6" s="7"/>
      <c r="IG6" s="7"/>
      <c r="IH6" s="7"/>
      <c r="II6" s="7"/>
    </row>
    <row r="7" spans="1:243" s="6" customFormat="1" ht="29.25" customHeight="1" hidden="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7"/>
      <c r="IF7" s="7"/>
      <c r="IG7" s="7"/>
      <c r="IH7" s="7"/>
      <c r="II7" s="7"/>
    </row>
    <row r="8" spans="1:243" s="9" customFormat="1" ht="65.25" customHeight="1">
      <c r="A8" s="8" t="s">
        <v>45</v>
      </c>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1"/>
      <c r="IE8" s="10"/>
      <c r="IF8" s="10"/>
      <c r="IG8" s="10"/>
      <c r="IH8" s="10"/>
      <c r="II8" s="10"/>
    </row>
    <row r="9" spans="1:243" s="11" customFormat="1" ht="61.5" customHeight="1">
      <c r="A9" s="100" t="s">
        <v>90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2"/>
      <c r="IF9" s="12"/>
      <c r="IG9" s="12"/>
      <c r="IH9" s="12"/>
      <c r="II9" s="12"/>
    </row>
    <row r="10" spans="1:243" s="11" customFormat="1" ht="26.25" customHeight="1">
      <c r="A10" s="48" t="s">
        <v>11</v>
      </c>
      <c r="B10" s="48" t="s">
        <v>12</v>
      </c>
      <c r="C10" s="48" t="s">
        <v>12</v>
      </c>
      <c r="D10" s="77" t="s">
        <v>11</v>
      </c>
      <c r="E10" s="48" t="s">
        <v>12</v>
      </c>
      <c r="F10" s="48" t="s">
        <v>13</v>
      </c>
      <c r="G10" s="48" t="s">
        <v>13</v>
      </c>
      <c r="H10" s="48" t="s">
        <v>14</v>
      </c>
      <c r="I10" s="48" t="s">
        <v>12</v>
      </c>
      <c r="J10" s="48" t="s">
        <v>11</v>
      </c>
      <c r="K10" s="48" t="s">
        <v>15</v>
      </c>
      <c r="L10" s="48" t="s">
        <v>12</v>
      </c>
      <c r="M10" s="48" t="s">
        <v>11</v>
      </c>
      <c r="N10" s="48" t="s">
        <v>13</v>
      </c>
      <c r="O10" s="48" t="s">
        <v>13</v>
      </c>
      <c r="P10" s="48" t="s">
        <v>13</v>
      </c>
      <c r="Q10" s="48" t="s">
        <v>13</v>
      </c>
      <c r="R10" s="48" t="s">
        <v>14</v>
      </c>
      <c r="S10" s="48" t="s">
        <v>14</v>
      </c>
      <c r="T10" s="48" t="s">
        <v>13</v>
      </c>
      <c r="U10" s="48" t="s">
        <v>13</v>
      </c>
      <c r="V10" s="48" t="s">
        <v>13</v>
      </c>
      <c r="W10" s="48" t="s">
        <v>13</v>
      </c>
      <c r="X10" s="48" t="s">
        <v>14</v>
      </c>
      <c r="Y10" s="48" t="s">
        <v>14</v>
      </c>
      <c r="Z10" s="48" t="s">
        <v>13</v>
      </c>
      <c r="AA10" s="48" t="s">
        <v>13</v>
      </c>
      <c r="AB10" s="48" t="s">
        <v>13</v>
      </c>
      <c r="AC10" s="48" t="s">
        <v>13</v>
      </c>
      <c r="AD10" s="48" t="s">
        <v>14</v>
      </c>
      <c r="AE10" s="48" t="s">
        <v>14</v>
      </c>
      <c r="AF10" s="48" t="s">
        <v>13</v>
      </c>
      <c r="AG10" s="48" t="s">
        <v>13</v>
      </c>
      <c r="AH10" s="48" t="s">
        <v>13</v>
      </c>
      <c r="AI10" s="48" t="s">
        <v>13</v>
      </c>
      <c r="AJ10" s="48" t="s">
        <v>14</v>
      </c>
      <c r="AK10" s="48" t="s">
        <v>14</v>
      </c>
      <c r="AL10" s="48" t="s">
        <v>13</v>
      </c>
      <c r="AM10" s="48" t="s">
        <v>13</v>
      </c>
      <c r="AN10" s="48" t="s">
        <v>13</v>
      </c>
      <c r="AO10" s="48" t="s">
        <v>13</v>
      </c>
      <c r="AP10" s="48" t="s">
        <v>14</v>
      </c>
      <c r="AQ10" s="48" t="s">
        <v>14</v>
      </c>
      <c r="AR10" s="48" t="s">
        <v>13</v>
      </c>
      <c r="AS10" s="48" t="s">
        <v>13</v>
      </c>
      <c r="AT10" s="48" t="s">
        <v>11</v>
      </c>
      <c r="AU10" s="48" t="s">
        <v>11</v>
      </c>
      <c r="AV10" s="48" t="s">
        <v>14</v>
      </c>
      <c r="AW10" s="48" t="s">
        <v>14</v>
      </c>
      <c r="AX10" s="48" t="s">
        <v>11</v>
      </c>
      <c r="AY10" s="48" t="s">
        <v>11</v>
      </c>
      <c r="AZ10" s="48" t="s">
        <v>16</v>
      </c>
      <c r="BA10" s="48" t="s">
        <v>11</v>
      </c>
      <c r="BB10" s="48" t="s">
        <v>11</v>
      </c>
      <c r="BC10" s="48" t="s">
        <v>12</v>
      </c>
      <c r="IE10" s="12"/>
      <c r="IF10" s="12"/>
      <c r="IG10" s="12"/>
      <c r="IH10" s="12"/>
      <c r="II10" s="12"/>
    </row>
    <row r="11" spans="1:243" s="14" customFormat="1" ht="94.5" customHeight="1">
      <c r="A11" s="13" t="s">
        <v>0</v>
      </c>
      <c r="B11" s="13" t="s">
        <v>17</v>
      </c>
      <c r="C11" s="48" t="s">
        <v>1</v>
      </c>
      <c r="D11" s="77" t="s">
        <v>18</v>
      </c>
      <c r="E11" s="48" t="s">
        <v>19</v>
      </c>
      <c r="F11" s="13" t="s">
        <v>46</v>
      </c>
      <c r="G11" s="13"/>
      <c r="H11" s="13"/>
      <c r="I11" s="13" t="s">
        <v>20</v>
      </c>
      <c r="J11" s="13" t="s">
        <v>21</v>
      </c>
      <c r="K11" s="13" t="s">
        <v>22</v>
      </c>
      <c r="L11" s="13" t="s">
        <v>23</v>
      </c>
      <c r="M11" s="16" t="s">
        <v>61</v>
      </c>
      <c r="N11" s="13" t="s">
        <v>24</v>
      </c>
      <c r="O11" s="13" t="s">
        <v>25</v>
      </c>
      <c r="P11" s="13" t="s">
        <v>54</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5" t="s">
        <v>63</v>
      </c>
      <c r="BB11" s="45" t="s">
        <v>30</v>
      </c>
      <c r="BC11" s="67" t="s">
        <v>31</v>
      </c>
      <c r="IE11" s="15"/>
      <c r="IF11" s="15"/>
      <c r="IG11" s="15"/>
      <c r="IH11" s="15"/>
      <c r="II11" s="15"/>
    </row>
    <row r="12" spans="1:243" s="14" customFormat="1" ht="15">
      <c r="A12" s="17">
        <v>1</v>
      </c>
      <c r="B12" s="17">
        <v>2</v>
      </c>
      <c r="C12" s="49">
        <v>3</v>
      </c>
      <c r="D12" s="78">
        <v>4</v>
      </c>
      <c r="E12" s="49">
        <v>5</v>
      </c>
      <c r="F12" s="17">
        <v>6</v>
      </c>
      <c r="G12" s="17">
        <v>7</v>
      </c>
      <c r="H12" s="17">
        <v>8</v>
      </c>
      <c r="I12" s="17">
        <v>9</v>
      </c>
      <c r="J12" s="17">
        <v>10</v>
      </c>
      <c r="K12" s="17">
        <v>11</v>
      </c>
      <c r="L12" s="17">
        <v>12</v>
      </c>
      <c r="M12" s="49">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49">
        <v>53</v>
      </c>
      <c r="BB12" s="49">
        <v>54</v>
      </c>
      <c r="BC12" s="49">
        <v>55</v>
      </c>
      <c r="IE12" s="15"/>
      <c r="IF12" s="15"/>
      <c r="IG12" s="15"/>
      <c r="IH12" s="15"/>
      <c r="II12" s="15"/>
    </row>
    <row r="13" spans="1:243" s="24" customFormat="1" ht="42.75" customHeight="1">
      <c r="A13" s="94">
        <v>1</v>
      </c>
      <c r="B13" s="95" t="s">
        <v>70</v>
      </c>
      <c r="C13" s="51" t="s">
        <v>65</v>
      </c>
      <c r="D13" s="96"/>
      <c r="E13" s="46"/>
      <c r="F13" s="18"/>
      <c r="G13" s="19"/>
      <c r="H13" s="19"/>
      <c r="I13" s="18"/>
      <c r="J13" s="20"/>
      <c r="K13" s="21"/>
      <c r="L13" s="21"/>
      <c r="M13" s="64"/>
      <c r="N13" s="22"/>
      <c r="O13" s="22"/>
      <c r="P13" s="54"/>
      <c r="Q13" s="22"/>
      <c r="R13" s="22"/>
      <c r="S13" s="2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68"/>
      <c r="BB13" s="73"/>
      <c r="BC13" s="82"/>
      <c r="IE13" s="25">
        <v>1</v>
      </c>
      <c r="IF13" s="25" t="s">
        <v>32</v>
      </c>
      <c r="IG13" s="25" t="s">
        <v>33</v>
      </c>
      <c r="IH13" s="25">
        <v>10</v>
      </c>
      <c r="II13" s="25" t="s">
        <v>34</v>
      </c>
    </row>
    <row r="14" spans="1:243" s="24" customFormat="1" ht="26.25" customHeight="1">
      <c r="A14" s="97">
        <v>1.1</v>
      </c>
      <c r="B14" s="91" t="s">
        <v>71</v>
      </c>
      <c r="C14" s="51" t="s">
        <v>66</v>
      </c>
      <c r="D14" s="96">
        <v>3</v>
      </c>
      <c r="E14" s="93" t="s">
        <v>57</v>
      </c>
      <c r="F14" s="43"/>
      <c r="G14" s="26"/>
      <c r="H14" s="26"/>
      <c r="I14" s="18" t="s">
        <v>36</v>
      </c>
      <c r="J14" s="20">
        <f>IF(I14="Less(-)",-1,1)</f>
        <v>1</v>
      </c>
      <c r="K14" s="21" t="s">
        <v>42</v>
      </c>
      <c r="L14" s="21" t="s">
        <v>7</v>
      </c>
      <c r="M14" s="65"/>
      <c r="N14" s="39"/>
      <c r="O14" s="39"/>
      <c r="P14" s="42"/>
      <c r="Q14" s="39"/>
      <c r="R14" s="39"/>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4"/>
      <c r="AV14" s="41"/>
      <c r="AW14" s="41"/>
      <c r="AX14" s="41"/>
      <c r="AY14" s="41"/>
      <c r="AZ14" s="41"/>
      <c r="BA14" s="69">
        <f>total_amount_ba($B$2,$D$2,D14,F14,J14,K14,M14)</f>
        <v>0</v>
      </c>
      <c r="BB14" s="69">
        <f>BA14+SUM(N14:AZ14)</f>
        <v>0</v>
      </c>
      <c r="BC14" s="82" t="str">
        <f>SpellNumber(L14,BB14)</f>
        <v>INR Zero Only</v>
      </c>
      <c r="IE14" s="25">
        <v>1.02</v>
      </c>
      <c r="IF14" s="25" t="s">
        <v>37</v>
      </c>
      <c r="IG14" s="25" t="s">
        <v>38</v>
      </c>
      <c r="IH14" s="25">
        <v>213</v>
      </c>
      <c r="II14" s="25" t="s">
        <v>35</v>
      </c>
    </row>
    <row r="15" spans="1:243" s="24" customFormat="1" ht="26.25" customHeight="1">
      <c r="A15" s="97">
        <v>1.2</v>
      </c>
      <c r="B15" s="91" t="s">
        <v>72</v>
      </c>
      <c r="C15" s="51" t="s">
        <v>67</v>
      </c>
      <c r="D15" s="96">
        <v>3</v>
      </c>
      <c r="E15" s="93" t="s">
        <v>57</v>
      </c>
      <c r="F15" s="43"/>
      <c r="G15" s="26"/>
      <c r="H15" s="26"/>
      <c r="I15" s="18" t="s">
        <v>36</v>
      </c>
      <c r="J15" s="20">
        <f>IF(I15="Less(-)",-1,1)</f>
        <v>1</v>
      </c>
      <c r="K15" s="21" t="s">
        <v>42</v>
      </c>
      <c r="L15" s="21" t="s">
        <v>7</v>
      </c>
      <c r="M15" s="65"/>
      <c r="N15" s="39"/>
      <c r="O15" s="39"/>
      <c r="P15" s="42"/>
      <c r="Q15" s="39"/>
      <c r="R15" s="39"/>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4"/>
      <c r="AV15" s="41"/>
      <c r="AW15" s="41"/>
      <c r="AX15" s="41"/>
      <c r="AY15" s="41"/>
      <c r="AZ15" s="41"/>
      <c r="BA15" s="69">
        <f>total_amount_ba($B$2,$D$2,D15,F15,J15,K15,M15)</f>
        <v>0</v>
      </c>
      <c r="BB15" s="69">
        <f>BA15+SUM(N15:AZ15)</f>
        <v>0</v>
      </c>
      <c r="BC15" s="82" t="str">
        <f>SpellNumber(L15,BB15)</f>
        <v>INR Zero Only</v>
      </c>
      <c r="IE15" s="25">
        <v>1.02</v>
      </c>
      <c r="IF15" s="25" t="s">
        <v>37</v>
      </c>
      <c r="IG15" s="25" t="s">
        <v>38</v>
      </c>
      <c r="IH15" s="25">
        <v>213</v>
      </c>
      <c r="II15" s="25" t="s">
        <v>35</v>
      </c>
    </row>
    <row r="16" spans="1:243" s="24" customFormat="1" ht="47.25" customHeight="1">
      <c r="A16" s="94">
        <v>2</v>
      </c>
      <c r="B16" s="95" t="s">
        <v>73</v>
      </c>
      <c r="C16" s="51" t="s">
        <v>68</v>
      </c>
      <c r="D16" s="96"/>
      <c r="E16" s="93"/>
      <c r="F16" s="18"/>
      <c r="G16" s="19"/>
      <c r="H16" s="19"/>
      <c r="I16" s="18"/>
      <c r="J16" s="20"/>
      <c r="K16" s="21"/>
      <c r="L16" s="21"/>
      <c r="M16" s="64"/>
      <c r="N16" s="22"/>
      <c r="O16" s="22"/>
      <c r="P16" s="54"/>
      <c r="Q16" s="22"/>
      <c r="R16" s="22"/>
      <c r="S16" s="23"/>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68"/>
      <c r="BB16" s="73"/>
      <c r="BC16" s="82"/>
      <c r="IE16" s="25">
        <v>1</v>
      </c>
      <c r="IF16" s="25" t="s">
        <v>32</v>
      </c>
      <c r="IG16" s="25" t="s">
        <v>33</v>
      </c>
      <c r="IH16" s="25">
        <v>10</v>
      </c>
      <c r="II16" s="25" t="s">
        <v>34</v>
      </c>
    </row>
    <row r="17" spans="1:243" s="24" customFormat="1" ht="26.25" customHeight="1">
      <c r="A17" s="97">
        <v>2.1</v>
      </c>
      <c r="B17" s="91" t="s">
        <v>74</v>
      </c>
      <c r="C17" s="51" t="s">
        <v>69</v>
      </c>
      <c r="D17" s="96">
        <v>3</v>
      </c>
      <c r="E17" s="93" t="s">
        <v>57</v>
      </c>
      <c r="F17" s="43"/>
      <c r="G17" s="26"/>
      <c r="H17" s="26"/>
      <c r="I17" s="18" t="s">
        <v>36</v>
      </c>
      <c r="J17" s="20">
        <f>IF(I17="Less(-)",-1,1)</f>
        <v>1</v>
      </c>
      <c r="K17" s="21" t="s">
        <v>42</v>
      </c>
      <c r="L17" s="21" t="s">
        <v>7</v>
      </c>
      <c r="M17" s="65"/>
      <c r="N17" s="39"/>
      <c r="O17" s="39"/>
      <c r="P17" s="42"/>
      <c r="Q17" s="39"/>
      <c r="R17" s="39"/>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4"/>
      <c r="AV17" s="41"/>
      <c r="AW17" s="41"/>
      <c r="AX17" s="41"/>
      <c r="AY17" s="41"/>
      <c r="AZ17" s="41"/>
      <c r="BA17" s="69">
        <f>total_amount_ba($B$2,$D$2,D17,F17,J17,K17,M17)</f>
        <v>0</v>
      </c>
      <c r="BB17" s="69">
        <f>BA17+SUM(N17:AZ17)</f>
        <v>0</v>
      </c>
      <c r="BC17" s="82" t="str">
        <f>SpellNumber(L17,BB17)</f>
        <v>INR Zero Only</v>
      </c>
      <c r="IE17" s="25">
        <v>1.02</v>
      </c>
      <c r="IF17" s="25" t="s">
        <v>37</v>
      </c>
      <c r="IG17" s="25" t="s">
        <v>38</v>
      </c>
      <c r="IH17" s="25">
        <v>213</v>
      </c>
      <c r="II17" s="25" t="s">
        <v>35</v>
      </c>
    </row>
    <row r="18" spans="1:243" s="89" customFormat="1" ht="32.25" customHeight="1">
      <c r="A18" s="97">
        <v>3</v>
      </c>
      <c r="B18" s="98" t="s">
        <v>75</v>
      </c>
      <c r="C18" s="51" t="s">
        <v>47</v>
      </c>
      <c r="D18" s="96">
        <v>6</v>
      </c>
      <c r="E18" s="93" t="s">
        <v>57</v>
      </c>
      <c r="F18" s="43"/>
      <c r="G18" s="26"/>
      <c r="H18" s="26"/>
      <c r="I18" s="18" t="s">
        <v>36</v>
      </c>
      <c r="J18" s="20">
        <f>IF(I18="Less(-)",-1,1)</f>
        <v>1</v>
      </c>
      <c r="K18" s="21" t="s">
        <v>42</v>
      </c>
      <c r="L18" s="21" t="s">
        <v>7</v>
      </c>
      <c r="M18" s="65"/>
      <c r="N18" s="83"/>
      <c r="O18" s="83"/>
      <c r="P18" s="84"/>
      <c r="Q18" s="83"/>
      <c r="R18" s="83"/>
      <c r="S18" s="85"/>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7"/>
      <c r="AV18" s="86"/>
      <c r="AW18" s="86"/>
      <c r="AX18" s="86"/>
      <c r="AY18" s="86"/>
      <c r="AZ18" s="86"/>
      <c r="BA18" s="81">
        <f>total_amount_ba($B$2,$D$2,D18,F18,J18,K18,M18)</f>
        <v>0</v>
      </c>
      <c r="BB18" s="81">
        <f>BA18+SUM(N18:AZ18)</f>
        <v>0</v>
      </c>
      <c r="BC18" s="88" t="str">
        <f>SpellNumber(L18,BB18)</f>
        <v>INR Zero Only</v>
      </c>
      <c r="IE18" s="90">
        <v>1.02</v>
      </c>
      <c r="IF18" s="90" t="s">
        <v>37</v>
      </c>
      <c r="IG18" s="90" t="s">
        <v>38</v>
      </c>
      <c r="IH18" s="90">
        <v>213</v>
      </c>
      <c r="II18" s="90" t="s">
        <v>35</v>
      </c>
    </row>
    <row r="19" spans="1:243" s="24" customFormat="1" ht="50.25" customHeight="1">
      <c r="A19" s="94">
        <v>4</v>
      </c>
      <c r="B19" s="95" t="s">
        <v>62</v>
      </c>
      <c r="C19" s="51" t="s">
        <v>48</v>
      </c>
      <c r="D19" s="96"/>
      <c r="E19" s="93"/>
      <c r="F19" s="18"/>
      <c r="G19" s="19"/>
      <c r="H19" s="19"/>
      <c r="I19" s="18"/>
      <c r="J19" s="20"/>
      <c r="K19" s="21"/>
      <c r="L19" s="21"/>
      <c r="M19" s="64"/>
      <c r="N19" s="22"/>
      <c r="O19" s="22"/>
      <c r="P19" s="54"/>
      <c r="Q19" s="22"/>
      <c r="R19" s="22"/>
      <c r="S19" s="23"/>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68"/>
      <c r="BB19" s="73"/>
      <c r="BC19" s="82"/>
      <c r="IE19" s="25"/>
      <c r="IF19" s="25"/>
      <c r="IG19" s="25"/>
      <c r="IH19" s="25"/>
      <c r="II19" s="25"/>
    </row>
    <row r="20" spans="1:243" s="24" customFormat="1" ht="26.25" customHeight="1">
      <c r="A20" s="97">
        <v>4.1</v>
      </c>
      <c r="B20" s="91" t="s">
        <v>76</v>
      </c>
      <c r="C20" s="51" t="s">
        <v>49</v>
      </c>
      <c r="D20" s="96">
        <v>6</v>
      </c>
      <c r="E20" s="93" t="s">
        <v>57</v>
      </c>
      <c r="F20" s="43"/>
      <c r="G20" s="26"/>
      <c r="H20" s="26"/>
      <c r="I20" s="18" t="s">
        <v>36</v>
      </c>
      <c r="J20" s="20">
        <f>IF(I20="Less(-)",-1,1)</f>
        <v>1</v>
      </c>
      <c r="K20" s="21" t="s">
        <v>42</v>
      </c>
      <c r="L20" s="21" t="s">
        <v>7</v>
      </c>
      <c r="M20" s="65"/>
      <c r="N20" s="39"/>
      <c r="O20" s="39"/>
      <c r="P20" s="42"/>
      <c r="Q20" s="39"/>
      <c r="R20" s="39"/>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4"/>
      <c r="AV20" s="41"/>
      <c r="AW20" s="41"/>
      <c r="AX20" s="41"/>
      <c r="AY20" s="41"/>
      <c r="AZ20" s="41"/>
      <c r="BA20" s="69">
        <f>total_amount_ba($B$2,$D$2,D20,F20,J20,K20,M20)</f>
        <v>0</v>
      </c>
      <c r="BB20" s="69">
        <f>BA20+SUM(N20:AZ20)</f>
        <v>0</v>
      </c>
      <c r="BC20" s="82" t="str">
        <f>SpellNumber(L20,BB20)</f>
        <v>INR Zero Only</v>
      </c>
      <c r="IE20" s="25">
        <v>1.02</v>
      </c>
      <c r="IF20" s="25" t="s">
        <v>37</v>
      </c>
      <c r="IG20" s="25" t="s">
        <v>38</v>
      </c>
      <c r="IH20" s="25">
        <v>213</v>
      </c>
      <c r="II20" s="25" t="s">
        <v>35</v>
      </c>
    </row>
    <row r="21" spans="1:243" s="24" customFormat="1" ht="26.25" customHeight="1">
      <c r="A21" s="97">
        <v>4.2</v>
      </c>
      <c r="B21" s="91" t="s">
        <v>77</v>
      </c>
      <c r="C21" s="51" t="s">
        <v>50</v>
      </c>
      <c r="D21" s="96">
        <v>3</v>
      </c>
      <c r="E21" s="93" t="s">
        <v>57</v>
      </c>
      <c r="F21" s="43"/>
      <c r="G21" s="26"/>
      <c r="H21" s="26"/>
      <c r="I21" s="18" t="s">
        <v>36</v>
      </c>
      <c r="J21" s="20">
        <f>IF(I21="Less(-)",-1,1)</f>
        <v>1</v>
      </c>
      <c r="K21" s="21" t="s">
        <v>42</v>
      </c>
      <c r="L21" s="21" t="s">
        <v>7</v>
      </c>
      <c r="M21" s="65"/>
      <c r="N21" s="39"/>
      <c r="O21" s="39"/>
      <c r="P21" s="42"/>
      <c r="Q21" s="39"/>
      <c r="R21" s="39"/>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4"/>
      <c r="AV21" s="41"/>
      <c r="AW21" s="41"/>
      <c r="AX21" s="41"/>
      <c r="AY21" s="41"/>
      <c r="AZ21" s="41"/>
      <c r="BA21" s="81">
        <f>total_amount_ba($B$2,$D$2,D21,F21,J21,K21,M21)</f>
        <v>0</v>
      </c>
      <c r="BB21" s="69">
        <f>BA21+SUM(N21:AZ21)</f>
        <v>0</v>
      </c>
      <c r="BC21" s="82" t="str">
        <f>SpellNumber(L21,BB21)</f>
        <v>INR Zero Only</v>
      </c>
      <c r="IE21" s="25"/>
      <c r="IF21" s="25"/>
      <c r="IG21" s="25"/>
      <c r="IH21" s="25"/>
      <c r="II21" s="25"/>
    </row>
    <row r="22" spans="1:243" s="24" customFormat="1" ht="27.75" customHeight="1">
      <c r="A22" s="94">
        <v>5</v>
      </c>
      <c r="B22" s="95" t="s">
        <v>78</v>
      </c>
      <c r="C22" s="51" t="s">
        <v>51</v>
      </c>
      <c r="D22" s="96"/>
      <c r="E22" s="93"/>
      <c r="F22" s="18"/>
      <c r="G22" s="19"/>
      <c r="H22" s="19"/>
      <c r="I22" s="18"/>
      <c r="J22" s="20"/>
      <c r="K22" s="21"/>
      <c r="L22" s="21"/>
      <c r="M22" s="64"/>
      <c r="N22" s="22"/>
      <c r="O22" s="22"/>
      <c r="P22" s="54"/>
      <c r="Q22" s="22"/>
      <c r="R22" s="22"/>
      <c r="S22" s="23"/>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68"/>
      <c r="BB22" s="73"/>
      <c r="BC22" s="82"/>
      <c r="IE22" s="25">
        <v>1</v>
      </c>
      <c r="IF22" s="25" t="s">
        <v>32</v>
      </c>
      <c r="IG22" s="25" t="s">
        <v>33</v>
      </c>
      <c r="IH22" s="25">
        <v>10</v>
      </c>
      <c r="II22" s="25" t="s">
        <v>34</v>
      </c>
    </row>
    <row r="23" spans="1:243" s="24" customFormat="1" ht="26.25" customHeight="1">
      <c r="A23" s="97">
        <v>5.1</v>
      </c>
      <c r="B23" s="92" t="s">
        <v>79</v>
      </c>
      <c r="C23" s="51" t="s">
        <v>52</v>
      </c>
      <c r="D23" s="96">
        <v>700</v>
      </c>
      <c r="E23" s="93" t="s">
        <v>56</v>
      </c>
      <c r="F23" s="43"/>
      <c r="G23" s="26"/>
      <c r="H23" s="26"/>
      <c r="I23" s="18" t="s">
        <v>36</v>
      </c>
      <c r="J23" s="20">
        <f>IF(I23="Less(-)",-1,1)</f>
        <v>1</v>
      </c>
      <c r="K23" s="21" t="s">
        <v>42</v>
      </c>
      <c r="L23" s="21" t="s">
        <v>7</v>
      </c>
      <c r="M23" s="65"/>
      <c r="N23" s="39"/>
      <c r="O23" s="39"/>
      <c r="P23" s="42"/>
      <c r="Q23" s="39"/>
      <c r="R23" s="39"/>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4"/>
      <c r="AV23" s="41"/>
      <c r="AW23" s="41"/>
      <c r="AX23" s="41"/>
      <c r="AY23" s="41"/>
      <c r="AZ23" s="41"/>
      <c r="BA23" s="69">
        <f>total_amount_ba($B$2,$D$2,D23,F23,J23,K23,M23)</f>
        <v>0</v>
      </c>
      <c r="BB23" s="69">
        <f>BA23+SUM(N23:AZ23)</f>
        <v>0</v>
      </c>
      <c r="BC23" s="82" t="str">
        <f>SpellNumber(L23,BB23)</f>
        <v>INR Zero Only</v>
      </c>
      <c r="IE23" s="25">
        <v>1.02</v>
      </c>
      <c r="IF23" s="25" t="s">
        <v>37</v>
      </c>
      <c r="IG23" s="25" t="s">
        <v>38</v>
      </c>
      <c r="IH23" s="25">
        <v>213</v>
      </c>
      <c r="II23" s="25" t="s">
        <v>35</v>
      </c>
    </row>
    <row r="24" spans="1:243" s="89" customFormat="1" ht="32.25" customHeight="1">
      <c r="A24" s="94">
        <v>6</v>
      </c>
      <c r="B24" s="99" t="s">
        <v>80</v>
      </c>
      <c r="C24" s="51" t="s">
        <v>53</v>
      </c>
      <c r="D24" s="96">
        <v>6</v>
      </c>
      <c r="E24" s="93" t="s">
        <v>57</v>
      </c>
      <c r="F24" s="43"/>
      <c r="G24" s="26"/>
      <c r="H24" s="26"/>
      <c r="I24" s="18" t="s">
        <v>36</v>
      </c>
      <c r="J24" s="20">
        <f>IF(I24="Less(-)",-1,1)</f>
        <v>1</v>
      </c>
      <c r="K24" s="21" t="s">
        <v>42</v>
      </c>
      <c r="L24" s="21" t="s">
        <v>7</v>
      </c>
      <c r="M24" s="65"/>
      <c r="N24" s="83"/>
      <c r="O24" s="83"/>
      <c r="P24" s="84"/>
      <c r="Q24" s="83"/>
      <c r="R24" s="83"/>
      <c r="S24" s="85"/>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7"/>
      <c r="AV24" s="86"/>
      <c r="AW24" s="86"/>
      <c r="AX24" s="86"/>
      <c r="AY24" s="86"/>
      <c r="AZ24" s="86"/>
      <c r="BA24" s="81">
        <f>total_amount_ba($B$2,$D$2,D24,F24,J24,K24,M24)</f>
        <v>0</v>
      </c>
      <c r="BB24" s="81">
        <f>BA24+SUM(N24:AZ24)</f>
        <v>0</v>
      </c>
      <c r="BC24" s="88" t="str">
        <f>SpellNumber(L24,BB24)</f>
        <v>INR Zero Only</v>
      </c>
      <c r="IE24" s="90">
        <v>1.02</v>
      </c>
      <c r="IF24" s="90" t="s">
        <v>37</v>
      </c>
      <c r="IG24" s="90" t="s">
        <v>38</v>
      </c>
      <c r="IH24" s="90">
        <v>213</v>
      </c>
      <c r="II24" s="90" t="s">
        <v>35</v>
      </c>
    </row>
    <row r="25" spans="1:243" s="89" customFormat="1" ht="32.25" customHeight="1">
      <c r="A25" s="94">
        <v>7</v>
      </c>
      <c r="B25" s="99" t="s">
        <v>81</v>
      </c>
      <c r="C25" s="51" t="s">
        <v>59</v>
      </c>
      <c r="D25" s="96">
        <v>3</v>
      </c>
      <c r="E25" s="93" t="s">
        <v>57</v>
      </c>
      <c r="F25" s="43"/>
      <c r="G25" s="26"/>
      <c r="H25" s="26"/>
      <c r="I25" s="18" t="s">
        <v>36</v>
      </c>
      <c r="J25" s="20">
        <f>IF(I25="Less(-)",-1,1)</f>
        <v>1</v>
      </c>
      <c r="K25" s="21" t="s">
        <v>42</v>
      </c>
      <c r="L25" s="21" t="s">
        <v>7</v>
      </c>
      <c r="M25" s="65"/>
      <c r="N25" s="83"/>
      <c r="O25" s="83"/>
      <c r="P25" s="84"/>
      <c r="Q25" s="83"/>
      <c r="R25" s="83"/>
      <c r="S25" s="85"/>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7"/>
      <c r="AV25" s="86"/>
      <c r="AW25" s="86"/>
      <c r="AX25" s="86"/>
      <c r="AY25" s="86"/>
      <c r="AZ25" s="86"/>
      <c r="BA25" s="81">
        <f>total_amount_ba($B$2,$D$2,D25,F25,J25,K25,M25)</f>
        <v>0</v>
      </c>
      <c r="BB25" s="81">
        <f>BA25+SUM(N25:AZ25)</f>
        <v>0</v>
      </c>
      <c r="BC25" s="88" t="str">
        <f>SpellNumber(L25,BB25)</f>
        <v>INR Zero Only</v>
      </c>
      <c r="IE25" s="90">
        <v>1.02</v>
      </c>
      <c r="IF25" s="90" t="s">
        <v>37</v>
      </c>
      <c r="IG25" s="90" t="s">
        <v>38</v>
      </c>
      <c r="IH25" s="90">
        <v>213</v>
      </c>
      <c r="II25" s="90" t="s">
        <v>35</v>
      </c>
    </row>
    <row r="26" spans="1:243" s="24" customFormat="1" ht="33" customHeight="1">
      <c r="A26" s="55" t="s">
        <v>40</v>
      </c>
      <c r="B26" s="56"/>
      <c r="C26" s="58"/>
      <c r="D26" s="70"/>
      <c r="E26" s="59"/>
      <c r="F26" s="60"/>
      <c r="G26" s="60"/>
      <c r="H26" s="61"/>
      <c r="I26" s="61"/>
      <c r="J26" s="61"/>
      <c r="K26" s="61"/>
      <c r="L26" s="62"/>
      <c r="M26" s="6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70">
        <f>SUM(BA13:BA25)</f>
        <v>0</v>
      </c>
      <c r="BB26" s="70">
        <f>SUM(BB13:BB15)</f>
        <v>0</v>
      </c>
      <c r="BC26" s="82" t="str">
        <f>SpellNumber($E$2,BA26)</f>
        <v>INR Zero Only</v>
      </c>
      <c r="IE26" s="25">
        <v>4</v>
      </c>
      <c r="IF26" s="25" t="s">
        <v>37</v>
      </c>
      <c r="IG26" s="25" t="s">
        <v>39</v>
      </c>
      <c r="IH26" s="25">
        <v>10</v>
      </c>
      <c r="II26" s="25" t="s">
        <v>35</v>
      </c>
    </row>
    <row r="27" spans="1:243" s="32" customFormat="1" ht="39" customHeight="1" hidden="1">
      <c r="A27" s="56" t="s">
        <v>44</v>
      </c>
      <c r="B27" s="57"/>
      <c r="C27" s="52"/>
      <c r="D27" s="79"/>
      <c r="E27" s="53" t="s">
        <v>41</v>
      </c>
      <c r="F27" s="37"/>
      <c r="G27" s="28"/>
      <c r="H27" s="29"/>
      <c r="I27" s="29"/>
      <c r="J27" s="29"/>
      <c r="K27" s="30"/>
      <c r="L27" s="31"/>
      <c r="M27" s="63"/>
      <c r="O27" s="24"/>
      <c r="P27" s="24"/>
      <c r="Q27" s="24"/>
      <c r="R27" s="24"/>
      <c r="S27" s="24"/>
      <c r="BA27" s="71">
        <f>IF(ISBLANK(F27),0,IF(E27="Excess (+)",ROUND(BA26+(BA26*F27),2),IF(E27="Less (-)",ROUND(BA26+(BA26*F27*(-1)),2),0)))</f>
        <v>0</v>
      </c>
      <c r="BB27" s="74">
        <f>ROUND(BA27,0)</f>
        <v>0</v>
      </c>
      <c r="BC27" s="82" t="str">
        <f>SpellNumber(L27,BB27)</f>
        <v> Zero Only</v>
      </c>
      <c r="IE27" s="33"/>
      <c r="IF27" s="33"/>
      <c r="IG27" s="33"/>
      <c r="IH27" s="33"/>
      <c r="II27" s="33"/>
    </row>
    <row r="28" spans="1:243" s="32" customFormat="1" ht="37.5" customHeight="1">
      <c r="A28" s="55" t="s">
        <v>43</v>
      </c>
      <c r="B28" s="55"/>
      <c r="C28" s="103" t="str">
        <f>BC26</f>
        <v>INR Zero Only</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5"/>
      <c r="IE28" s="33"/>
      <c r="IF28" s="33"/>
      <c r="IG28" s="33"/>
      <c r="IH28" s="33"/>
      <c r="II28" s="33"/>
    </row>
    <row r="29" spans="3:243" s="14" customFormat="1" ht="15">
      <c r="C29" s="50"/>
      <c r="D29" s="80"/>
      <c r="E29" s="50"/>
      <c r="F29" s="34"/>
      <c r="G29" s="34"/>
      <c r="H29" s="34"/>
      <c r="I29" s="34"/>
      <c r="J29" s="34"/>
      <c r="K29" s="34"/>
      <c r="L29" s="34"/>
      <c r="M29" s="50"/>
      <c r="O29" s="34"/>
      <c r="BA29" s="72"/>
      <c r="BB29" s="11"/>
      <c r="BC29" s="50"/>
      <c r="IE29" s="15"/>
      <c r="IF29" s="15"/>
      <c r="IG29" s="15"/>
      <c r="IH29" s="15"/>
      <c r="II29" s="15"/>
    </row>
  </sheetData>
  <sheetProtection password="CE28" sheet="1" selectLockedCells="1"/>
  <mergeCells count="8">
    <mergeCell ref="A9:BC9"/>
    <mergeCell ref="C28:BC28"/>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decimal" allowBlank="1" showInputMessage="1" showErrorMessage="1" promptTitle="Rate Entry" prompt="Please enter VAT charges in Rupees for this item. " errorTitle="Invaid Entry" error="Only Numeric Values are allowed. " sqref="M14:M15 M17:M18 M20:M25">
      <formula1>0</formula1>
      <formula2>999999999999999</formula2>
    </dataValidation>
    <dataValidation type="decimal" allowBlank="1" showInputMessage="1" showErrorMessage="1" errorTitle="Invalid Entry" error="Only Numeric Values are allowed. " sqref="A13:A25">
      <formula1>0</formula1>
      <formula2>999999999999999</formula2>
    </dataValidation>
    <dataValidation allowBlank="1" showInputMessage="1" showErrorMessage="1" promptTitle="Units" prompt="Please enter Units in text" sqref="E13:E25"/>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L14 L15 L16 L17 L18 L19 L20 L21 L22 L23 L24 L25">
      <formula1>"INR"</formula1>
    </dataValidation>
    <dataValidation allowBlank="1" showInputMessage="1" showErrorMessage="1" promptTitle="Itemcode/Make" prompt="Please enter text" sqref="C13:C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type="list" allowBlank="1" showInputMessage="1" showErrorMessage="1" sqref="K13:K25">
      <formula1>"Partial Conversion, Full Conversion"</formula1>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s>
  <printOptions/>
  <pageMargins left="0.55" right="0.33" top="0.61" bottom="0.51" header="0.3" footer="0.3"/>
  <pageSetup fitToHeight="0"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pageSetUpPr fitToPage="1"/>
  </sheetPr>
  <dimension ref="A1:II29"/>
  <sheetViews>
    <sheetView showGridLines="0" view="pageBreakPreview" zoomScale="60" zoomScaleNormal="80" zoomScalePageLayoutView="0" workbookViewId="0" topLeftCell="A1">
      <selection activeCell="M14" sqref="M14"/>
    </sheetView>
  </sheetViews>
  <sheetFormatPr defaultColWidth="9.140625" defaultRowHeight="15"/>
  <cols>
    <col min="1" max="1" width="13.421875" style="34" customWidth="1"/>
    <col min="2" max="2" width="82.7109375" style="34" customWidth="1"/>
    <col min="3" max="3" width="10.140625" style="50" hidden="1" customWidth="1"/>
    <col min="4" max="4" width="14.57421875" style="80" customWidth="1"/>
    <col min="5" max="5" width="11.28125" style="50" customWidth="1"/>
    <col min="6" max="6" width="14.421875" style="34" hidden="1" customWidth="1"/>
    <col min="7" max="7" width="14.140625" style="34" hidden="1" customWidth="1"/>
    <col min="8" max="9" width="12.140625" style="34" hidden="1" customWidth="1"/>
    <col min="10" max="10" width="9.00390625" style="34" hidden="1" customWidth="1"/>
    <col min="11" max="11" width="19.57421875" style="34" hidden="1" customWidth="1"/>
    <col min="12" max="12" width="14.28125" style="34" hidden="1" customWidth="1"/>
    <col min="13" max="13" width="21.8515625" style="50" customWidth="1"/>
    <col min="14" max="14" width="15.28125" style="35"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72" customWidth="1"/>
    <col min="54" max="54" width="18.8515625" style="72" hidden="1" customWidth="1"/>
    <col min="55" max="55" width="43.57421875" style="50" customWidth="1"/>
    <col min="56" max="238" width="9.140625" style="34" customWidth="1"/>
    <col min="239" max="243" width="9.140625" style="36" customWidth="1"/>
    <col min="244" max="16384" width="9.140625" style="34" customWidth="1"/>
  </cols>
  <sheetData>
    <row r="1" spans="1:243" s="1" customFormat="1" ht="25.5" customHeight="1">
      <c r="A1" s="106" t="str">
        <f>B2&amp;" BoQ"</f>
        <v>Item Rate BoQ</v>
      </c>
      <c r="B1" s="106"/>
      <c r="C1" s="106"/>
      <c r="D1" s="106"/>
      <c r="E1" s="106"/>
      <c r="F1" s="106"/>
      <c r="G1" s="106"/>
      <c r="H1" s="106"/>
      <c r="I1" s="106"/>
      <c r="J1" s="106"/>
      <c r="K1" s="106"/>
      <c r="L1" s="106"/>
      <c r="M1" s="47"/>
      <c r="O1" s="2"/>
      <c r="P1" s="2"/>
      <c r="Q1" s="3"/>
      <c r="BC1" s="47"/>
      <c r="IE1" s="3"/>
      <c r="IF1" s="3"/>
      <c r="IG1" s="3"/>
      <c r="IH1" s="3"/>
      <c r="II1" s="3"/>
    </row>
    <row r="2" spans="1:55" s="1" customFormat="1" ht="25.5" customHeight="1" hidden="1">
      <c r="A2" s="4" t="s">
        <v>3</v>
      </c>
      <c r="B2" s="4" t="s">
        <v>4</v>
      </c>
      <c r="C2" s="38" t="s">
        <v>5</v>
      </c>
      <c r="D2" s="75" t="s">
        <v>6</v>
      </c>
      <c r="E2" s="4" t="s">
        <v>7</v>
      </c>
      <c r="J2" s="5"/>
      <c r="K2" s="5"/>
      <c r="L2" s="5"/>
      <c r="M2" s="47"/>
      <c r="O2" s="2"/>
      <c r="P2" s="2"/>
      <c r="Q2" s="3"/>
      <c r="BC2" s="47"/>
    </row>
    <row r="3" spans="1:243" s="1" customFormat="1" ht="30" customHeight="1" hidden="1">
      <c r="A3" s="1" t="s">
        <v>8</v>
      </c>
      <c r="C3" s="47" t="s">
        <v>9</v>
      </c>
      <c r="D3" s="76"/>
      <c r="E3" s="47"/>
      <c r="M3" s="47"/>
      <c r="BC3" s="47"/>
      <c r="IE3" s="3"/>
      <c r="IF3" s="3"/>
      <c r="IG3" s="3"/>
      <c r="IH3" s="3"/>
      <c r="II3" s="3"/>
    </row>
    <row r="4" spans="1:243" s="6" customFormat="1" ht="30.75" customHeight="1">
      <c r="A4" s="107" t="s">
        <v>58</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7"/>
      <c r="IF4" s="7"/>
      <c r="IG4" s="7"/>
      <c r="IH4" s="7"/>
      <c r="II4" s="7"/>
    </row>
    <row r="5" spans="1:243" s="6" customFormat="1" ht="30.75" customHeight="1">
      <c r="A5" s="107" t="s">
        <v>89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7"/>
      <c r="IF5" s="7"/>
      <c r="IG5" s="7"/>
      <c r="IH5" s="7"/>
      <c r="II5" s="7"/>
    </row>
    <row r="6" spans="1:243" s="6" customFormat="1" ht="30.75" customHeight="1">
      <c r="A6" s="107" t="s">
        <v>55</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7"/>
      <c r="IF6" s="7"/>
      <c r="IG6" s="7"/>
      <c r="IH6" s="7"/>
      <c r="II6" s="7"/>
    </row>
    <row r="7" spans="1:243" s="6" customFormat="1" ht="29.25" customHeight="1" hidden="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7"/>
      <c r="IF7" s="7"/>
      <c r="IG7" s="7"/>
      <c r="IH7" s="7"/>
      <c r="II7" s="7"/>
    </row>
    <row r="8" spans="1:243" s="9" customFormat="1" ht="65.25" customHeight="1">
      <c r="A8" s="8" t="s">
        <v>45</v>
      </c>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1"/>
      <c r="IE8" s="10"/>
      <c r="IF8" s="10"/>
      <c r="IG8" s="10"/>
      <c r="IH8" s="10"/>
      <c r="II8" s="10"/>
    </row>
    <row r="9" spans="1:243" s="11" customFormat="1" ht="61.5" customHeight="1">
      <c r="A9" s="100" t="s">
        <v>92</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2"/>
      <c r="IF9" s="12"/>
      <c r="IG9" s="12"/>
      <c r="IH9" s="12"/>
      <c r="II9" s="12"/>
    </row>
    <row r="10" spans="1:243" s="11" customFormat="1" ht="26.25" customHeight="1">
      <c r="A10" s="48" t="s">
        <v>11</v>
      </c>
      <c r="B10" s="48" t="s">
        <v>12</v>
      </c>
      <c r="C10" s="48" t="s">
        <v>12</v>
      </c>
      <c r="D10" s="77" t="s">
        <v>11</v>
      </c>
      <c r="E10" s="48" t="s">
        <v>12</v>
      </c>
      <c r="F10" s="48" t="s">
        <v>13</v>
      </c>
      <c r="G10" s="48" t="s">
        <v>13</v>
      </c>
      <c r="H10" s="48" t="s">
        <v>14</v>
      </c>
      <c r="I10" s="48" t="s">
        <v>12</v>
      </c>
      <c r="J10" s="48" t="s">
        <v>11</v>
      </c>
      <c r="K10" s="48" t="s">
        <v>15</v>
      </c>
      <c r="L10" s="48" t="s">
        <v>12</v>
      </c>
      <c r="M10" s="48" t="s">
        <v>11</v>
      </c>
      <c r="N10" s="48" t="s">
        <v>13</v>
      </c>
      <c r="O10" s="48" t="s">
        <v>13</v>
      </c>
      <c r="P10" s="48" t="s">
        <v>13</v>
      </c>
      <c r="Q10" s="48" t="s">
        <v>13</v>
      </c>
      <c r="R10" s="48" t="s">
        <v>14</v>
      </c>
      <c r="S10" s="48" t="s">
        <v>14</v>
      </c>
      <c r="T10" s="48" t="s">
        <v>13</v>
      </c>
      <c r="U10" s="48" t="s">
        <v>13</v>
      </c>
      <c r="V10" s="48" t="s">
        <v>13</v>
      </c>
      <c r="W10" s="48" t="s">
        <v>13</v>
      </c>
      <c r="X10" s="48" t="s">
        <v>14</v>
      </c>
      <c r="Y10" s="48" t="s">
        <v>14</v>
      </c>
      <c r="Z10" s="48" t="s">
        <v>13</v>
      </c>
      <c r="AA10" s="48" t="s">
        <v>13</v>
      </c>
      <c r="AB10" s="48" t="s">
        <v>13</v>
      </c>
      <c r="AC10" s="48" t="s">
        <v>13</v>
      </c>
      <c r="AD10" s="48" t="s">
        <v>14</v>
      </c>
      <c r="AE10" s="48" t="s">
        <v>14</v>
      </c>
      <c r="AF10" s="48" t="s">
        <v>13</v>
      </c>
      <c r="AG10" s="48" t="s">
        <v>13</v>
      </c>
      <c r="AH10" s="48" t="s">
        <v>13</v>
      </c>
      <c r="AI10" s="48" t="s">
        <v>13</v>
      </c>
      <c r="AJ10" s="48" t="s">
        <v>14</v>
      </c>
      <c r="AK10" s="48" t="s">
        <v>14</v>
      </c>
      <c r="AL10" s="48" t="s">
        <v>13</v>
      </c>
      <c r="AM10" s="48" t="s">
        <v>13</v>
      </c>
      <c r="AN10" s="48" t="s">
        <v>13</v>
      </c>
      <c r="AO10" s="48" t="s">
        <v>13</v>
      </c>
      <c r="AP10" s="48" t="s">
        <v>14</v>
      </c>
      <c r="AQ10" s="48" t="s">
        <v>14</v>
      </c>
      <c r="AR10" s="48" t="s">
        <v>13</v>
      </c>
      <c r="AS10" s="48" t="s">
        <v>13</v>
      </c>
      <c r="AT10" s="48" t="s">
        <v>11</v>
      </c>
      <c r="AU10" s="48" t="s">
        <v>11</v>
      </c>
      <c r="AV10" s="48" t="s">
        <v>14</v>
      </c>
      <c r="AW10" s="48" t="s">
        <v>14</v>
      </c>
      <c r="AX10" s="48" t="s">
        <v>11</v>
      </c>
      <c r="AY10" s="48" t="s">
        <v>11</v>
      </c>
      <c r="AZ10" s="48" t="s">
        <v>16</v>
      </c>
      <c r="BA10" s="48" t="s">
        <v>11</v>
      </c>
      <c r="BB10" s="48" t="s">
        <v>11</v>
      </c>
      <c r="BC10" s="48" t="s">
        <v>12</v>
      </c>
      <c r="IE10" s="12"/>
      <c r="IF10" s="12"/>
      <c r="IG10" s="12"/>
      <c r="IH10" s="12"/>
      <c r="II10" s="12"/>
    </row>
    <row r="11" spans="1:243" s="14" customFormat="1" ht="94.5" customHeight="1">
      <c r="A11" s="13" t="s">
        <v>0</v>
      </c>
      <c r="B11" s="13" t="s">
        <v>17</v>
      </c>
      <c r="C11" s="48" t="s">
        <v>1</v>
      </c>
      <c r="D11" s="77" t="s">
        <v>18</v>
      </c>
      <c r="E11" s="48" t="s">
        <v>19</v>
      </c>
      <c r="F11" s="13" t="s">
        <v>46</v>
      </c>
      <c r="G11" s="13"/>
      <c r="H11" s="13"/>
      <c r="I11" s="13" t="s">
        <v>20</v>
      </c>
      <c r="J11" s="13" t="s">
        <v>21</v>
      </c>
      <c r="K11" s="13" t="s">
        <v>22</v>
      </c>
      <c r="L11" s="13" t="s">
        <v>23</v>
      </c>
      <c r="M11" s="16" t="s">
        <v>61</v>
      </c>
      <c r="N11" s="13" t="s">
        <v>24</v>
      </c>
      <c r="O11" s="13" t="s">
        <v>25</v>
      </c>
      <c r="P11" s="13" t="s">
        <v>54</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5" t="s">
        <v>63</v>
      </c>
      <c r="BB11" s="45" t="s">
        <v>30</v>
      </c>
      <c r="BC11" s="67" t="s">
        <v>31</v>
      </c>
      <c r="IE11" s="15"/>
      <c r="IF11" s="15"/>
      <c r="IG11" s="15"/>
      <c r="IH11" s="15"/>
      <c r="II11" s="15"/>
    </row>
    <row r="12" spans="1:243" s="14" customFormat="1" ht="15">
      <c r="A12" s="17">
        <v>1</v>
      </c>
      <c r="B12" s="17">
        <v>2</v>
      </c>
      <c r="C12" s="49">
        <v>3</v>
      </c>
      <c r="D12" s="78">
        <v>3</v>
      </c>
      <c r="E12" s="49">
        <v>5</v>
      </c>
      <c r="F12" s="17">
        <v>6</v>
      </c>
      <c r="G12" s="17">
        <v>7</v>
      </c>
      <c r="H12" s="17">
        <v>8</v>
      </c>
      <c r="I12" s="17">
        <v>9</v>
      </c>
      <c r="J12" s="17">
        <v>10</v>
      </c>
      <c r="K12" s="17">
        <v>11</v>
      </c>
      <c r="L12" s="17">
        <v>12</v>
      </c>
      <c r="M12" s="49">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49">
        <v>53</v>
      </c>
      <c r="BB12" s="49">
        <v>54</v>
      </c>
      <c r="BC12" s="49">
        <v>55</v>
      </c>
      <c r="IE12" s="15"/>
      <c r="IF12" s="15"/>
      <c r="IG12" s="15"/>
      <c r="IH12" s="15"/>
      <c r="II12" s="15"/>
    </row>
    <row r="13" spans="1:243" s="24" customFormat="1" ht="42.75" customHeight="1">
      <c r="A13" s="94">
        <v>1</v>
      </c>
      <c r="B13" s="95" t="s">
        <v>70</v>
      </c>
      <c r="C13" s="51" t="s">
        <v>65</v>
      </c>
      <c r="D13" s="96"/>
      <c r="E13" s="93"/>
      <c r="F13" s="18"/>
      <c r="G13" s="19"/>
      <c r="H13" s="19"/>
      <c r="I13" s="18"/>
      <c r="J13" s="20"/>
      <c r="K13" s="21"/>
      <c r="L13" s="21"/>
      <c r="M13" s="64"/>
      <c r="N13" s="22"/>
      <c r="O13" s="22"/>
      <c r="P13" s="54"/>
      <c r="Q13" s="22"/>
      <c r="R13" s="22"/>
      <c r="S13" s="2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68"/>
      <c r="BB13" s="73"/>
      <c r="BC13" s="82"/>
      <c r="IE13" s="25">
        <v>1</v>
      </c>
      <c r="IF13" s="25" t="s">
        <v>32</v>
      </c>
      <c r="IG13" s="25" t="s">
        <v>33</v>
      </c>
      <c r="IH13" s="25">
        <v>10</v>
      </c>
      <c r="II13" s="25" t="s">
        <v>34</v>
      </c>
    </row>
    <row r="14" spans="1:243" s="24" customFormat="1" ht="26.25" customHeight="1">
      <c r="A14" s="97">
        <v>1.1</v>
      </c>
      <c r="B14" s="91" t="s">
        <v>82</v>
      </c>
      <c r="C14" s="51" t="s">
        <v>66</v>
      </c>
      <c r="D14" s="96">
        <v>6</v>
      </c>
      <c r="E14" s="93" t="s">
        <v>57</v>
      </c>
      <c r="F14" s="43"/>
      <c r="G14" s="26"/>
      <c r="H14" s="26"/>
      <c r="I14" s="18" t="s">
        <v>36</v>
      </c>
      <c r="J14" s="20">
        <f>IF(I14="Less(-)",-1,1)</f>
        <v>1</v>
      </c>
      <c r="K14" s="21" t="s">
        <v>42</v>
      </c>
      <c r="L14" s="21" t="s">
        <v>7</v>
      </c>
      <c r="M14" s="65"/>
      <c r="N14" s="39"/>
      <c r="O14" s="39"/>
      <c r="P14" s="42"/>
      <c r="Q14" s="39"/>
      <c r="R14" s="39"/>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4"/>
      <c r="AV14" s="41"/>
      <c r="AW14" s="41"/>
      <c r="AX14" s="41"/>
      <c r="AY14" s="41"/>
      <c r="AZ14" s="41"/>
      <c r="BA14" s="69">
        <f>total_amount_ba($B$2,$D$2,D14,F14,J14,K14,M14)</f>
        <v>0</v>
      </c>
      <c r="BB14" s="69">
        <f>BA14+SUM(N14:AZ14)</f>
        <v>0</v>
      </c>
      <c r="BC14" s="82" t="str">
        <f>SpellNumber(L14,BB14)</f>
        <v>INR Zero Only</v>
      </c>
      <c r="IE14" s="25">
        <v>1.02</v>
      </c>
      <c r="IF14" s="25" t="s">
        <v>37</v>
      </c>
      <c r="IG14" s="25" t="s">
        <v>38</v>
      </c>
      <c r="IH14" s="25">
        <v>213</v>
      </c>
      <c r="II14" s="25" t="s">
        <v>35</v>
      </c>
    </row>
    <row r="15" spans="1:243" s="24" customFormat="1" ht="47.25" customHeight="1">
      <c r="A15" s="94">
        <v>2</v>
      </c>
      <c r="B15" s="95" t="s">
        <v>73</v>
      </c>
      <c r="C15" s="51" t="s">
        <v>68</v>
      </c>
      <c r="D15" s="96"/>
      <c r="E15" s="93"/>
      <c r="F15" s="18"/>
      <c r="G15" s="19"/>
      <c r="H15" s="19"/>
      <c r="I15" s="18"/>
      <c r="J15" s="20"/>
      <c r="K15" s="21"/>
      <c r="L15" s="21"/>
      <c r="M15" s="64"/>
      <c r="N15" s="22"/>
      <c r="O15" s="22"/>
      <c r="P15" s="54"/>
      <c r="Q15" s="22"/>
      <c r="R15" s="22"/>
      <c r="S15" s="23"/>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68"/>
      <c r="BB15" s="73"/>
      <c r="BC15" s="82"/>
      <c r="IE15" s="25">
        <v>1</v>
      </c>
      <c r="IF15" s="25" t="s">
        <v>32</v>
      </c>
      <c r="IG15" s="25" t="s">
        <v>33</v>
      </c>
      <c r="IH15" s="25">
        <v>10</v>
      </c>
      <c r="II15" s="25" t="s">
        <v>34</v>
      </c>
    </row>
    <row r="16" spans="1:243" s="24" customFormat="1" ht="26.25" customHeight="1">
      <c r="A16" s="97">
        <v>2.1</v>
      </c>
      <c r="B16" s="91" t="s">
        <v>83</v>
      </c>
      <c r="C16" s="51" t="s">
        <v>69</v>
      </c>
      <c r="D16" s="96">
        <v>9</v>
      </c>
      <c r="E16" s="93" t="s">
        <v>57</v>
      </c>
      <c r="F16" s="43"/>
      <c r="G16" s="26"/>
      <c r="H16" s="26"/>
      <c r="I16" s="18" t="s">
        <v>36</v>
      </c>
      <c r="J16" s="20">
        <f>IF(I16="Less(-)",-1,1)</f>
        <v>1</v>
      </c>
      <c r="K16" s="21" t="s">
        <v>42</v>
      </c>
      <c r="L16" s="21" t="s">
        <v>7</v>
      </c>
      <c r="M16" s="65"/>
      <c r="N16" s="39"/>
      <c r="O16" s="39"/>
      <c r="P16" s="42"/>
      <c r="Q16" s="39"/>
      <c r="R16" s="39"/>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4"/>
      <c r="AV16" s="41"/>
      <c r="AW16" s="41"/>
      <c r="AX16" s="41"/>
      <c r="AY16" s="41"/>
      <c r="AZ16" s="41"/>
      <c r="BA16" s="69">
        <f>total_amount_ba($B$2,$D$2,D16,F16,J16,K16,M16)</f>
        <v>0</v>
      </c>
      <c r="BB16" s="69">
        <f>BA16+SUM(N16:AZ16)</f>
        <v>0</v>
      </c>
      <c r="BC16" s="82" t="str">
        <f>SpellNumber(L16,BB16)</f>
        <v>INR Zero Only</v>
      </c>
      <c r="IE16" s="25">
        <v>1.02</v>
      </c>
      <c r="IF16" s="25" t="s">
        <v>37</v>
      </c>
      <c r="IG16" s="25" t="s">
        <v>38</v>
      </c>
      <c r="IH16" s="25">
        <v>213</v>
      </c>
      <c r="II16" s="25" t="s">
        <v>35</v>
      </c>
    </row>
    <row r="17" spans="1:243" s="24" customFormat="1" ht="26.25" customHeight="1">
      <c r="A17" s="97">
        <v>2.2</v>
      </c>
      <c r="B17" s="91" t="s">
        <v>84</v>
      </c>
      <c r="C17" s="51" t="s">
        <v>47</v>
      </c>
      <c r="D17" s="96">
        <v>3</v>
      </c>
      <c r="E17" s="93" t="s">
        <v>57</v>
      </c>
      <c r="F17" s="43"/>
      <c r="G17" s="26"/>
      <c r="H17" s="26"/>
      <c r="I17" s="18" t="s">
        <v>36</v>
      </c>
      <c r="J17" s="20">
        <f>IF(I17="Less(-)",-1,1)</f>
        <v>1</v>
      </c>
      <c r="K17" s="21" t="s">
        <v>42</v>
      </c>
      <c r="L17" s="21" t="s">
        <v>7</v>
      </c>
      <c r="M17" s="65"/>
      <c r="N17" s="39"/>
      <c r="O17" s="39"/>
      <c r="P17" s="42"/>
      <c r="Q17" s="39"/>
      <c r="R17" s="39"/>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4"/>
      <c r="AV17" s="41"/>
      <c r="AW17" s="41"/>
      <c r="AX17" s="41"/>
      <c r="AY17" s="41"/>
      <c r="AZ17" s="41"/>
      <c r="BA17" s="69">
        <f>total_amount_ba($B$2,$D$2,D17,F17,J17,K17,M17)</f>
        <v>0</v>
      </c>
      <c r="BB17" s="69">
        <f>BA17+SUM(N17:AZ17)</f>
        <v>0</v>
      </c>
      <c r="BC17" s="82" t="str">
        <f>SpellNumber(L17,BB17)</f>
        <v>INR Zero Only</v>
      </c>
      <c r="IE17" s="25">
        <v>1.02</v>
      </c>
      <c r="IF17" s="25" t="s">
        <v>37</v>
      </c>
      <c r="IG17" s="25" t="s">
        <v>38</v>
      </c>
      <c r="IH17" s="25">
        <v>213</v>
      </c>
      <c r="II17" s="25" t="s">
        <v>35</v>
      </c>
    </row>
    <row r="18" spans="1:243" s="89" customFormat="1" ht="32.25" customHeight="1">
      <c r="A18" s="97">
        <v>3</v>
      </c>
      <c r="B18" s="98" t="s">
        <v>75</v>
      </c>
      <c r="C18" s="51" t="s">
        <v>48</v>
      </c>
      <c r="D18" s="96">
        <v>6</v>
      </c>
      <c r="E18" s="93" t="s">
        <v>57</v>
      </c>
      <c r="F18" s="43"/>
      <c r="G18" s="26"/>
      <c r="H18" s="26"/>
      <c r="I18" s="18" t="s">
        <v>36</v>
      </c>
      <c r="J18" s="20">
        <f>IF(I18="Less(-)",-1,1)</f>
        <v>1</v>
      </c>
      <c r="K18" s="21" t="s">
        <v>42</v>
      </c>
      <c r="L18" s="21" t="s">
        <v>7</v>
      </c>
      <c r="M18" s="65"/>
      <c r="N18" s="83"/>
      <c r="O18" s="83"/>
      <c r="P18" s="84"/>
      <c r="Q18" s="83"/>
      <c r="R18" s="83"/>
      <c r="S18" s="85"/>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7"/>
      <c r="AV18" s="86"/>
      <c r="AW18" s="86"/>
      <c r="AX18" s="86"/>
      <c r="AY18" s="86"/>
      <c r="AZ18" s="86"/>
      <c r="BA18" s="81">
        <f>total_amount_ba($B$2,$D$2,D18,F18,J18,K18,M18)</f>
        <v>0</v>
      </c>
      <c r="BB18" s="81">
        <f>BA18+SUM(N18:AZ18)</f>
        <v>0</v>
      </c>
      <c r="BC18" s="88" t="str">
        <f>SpellNumber(L18,BB18)</f>
        <v>INR Zero Only</v>
      </c>
      <c r="IE18" s="90">
        <v>1.02</v>
      </c>
      <c r="IF18" s="90" t="s">
        <v>37</v>
      </c>
      <c r="IG18" s="90" t="s">
        <v>38</v>
      </c>
      <c r="IH18" s="90">
        <v>213</v>
      </c>
      <c r="II18" s="90" t="s">
        <v>35</v>
      </c>
    </row>
    <row r="19" spans="1:243" s="24" customFormat="1" ht="50.25" customHeight="1">
      <c r="A19" s="94">
        <v>4</v>
      </c>
      <c r="B19" s="95" t="s">
        <v>62</v>
      </c>
      <c r="C19" s="51" t="s">
        <v>49</v>
      </c>
      <c r="D19" s="96"/>
      <c r="E19" s="93"/>
      <c r="F19" s="18"/>
      <c r="G19" s="19"/>
      <c r="H19" s="19"/>
      <c r="I19" s="18"/>
      <c r="J19" s="20"/>
      <c r="K19" s="21"/>
      <c r="L19" s="21"/>
      <c r="M19" s="64"/>
      <c r="N19" s="22"/>
      <c r="O19" s="22"/>
      <c r="P19" s="54"/>
      <c r="Q19" s="22"/>
      <c r="R19" s="22"/>
      <c r="S19" s="23"/>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68"/>
      <c r="BB19" s="73"/>
      <c r="BC19" s="82"/>
      <c r="IE19" s="25"/>
      <c r="IF19" s="25"/>
      <c r="IG19" s="25"/>
      <c r="IH19" s="25"/>
      <c r="II19" s="25"/>
    </row>
    <row r="20" spans="1:243" s="24" customFormat="1" ht="26.25" customHeight="1">
      <c r="A20" s="97">
        <v>4.1</v>
      </c>
      <c r="B20" s="91" t="s">
        <v>85</v>
      </c>
      <c r="C20" s="51" t="s">
        <v>50</v>
      </c>
      <c r="D20" s="96">
        <v>6</v>
      </c>
      <c r="E20" s="93" t="s">
        <v>57</v>
      </c>
      <c r="F20" s="43"/>
      <c r="G20" s="26"/>
      <c r="H20" s="26"/>
      <c r="I20" s="18" t="s">
        <v>36</v>
      </c>
      <c r="J20" s="20">
        <f>IF(I20="Less(-)",-1,1)</f>
        <v>1</v>
      </c>
      <c r="K20" s="21" t="s">
        <v>42</v>
      </c>
      <c r="L20" s="21" t="s">
        <v>7</v>
      </c>
      <c r="M20" s="65"/>
      <c r="N20" s="39"/>
      <c r="O20" s="39"/>
      <c r="P20" s="42"/>
      <c r="Q20" s="39"/>
      <c r="R20" s="39"/>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4"/>
      <c r="AV20" s="41"/>
      <c r="AW20" s="41"/>
      <c r="AX20" s="41"/>
      <c r="AY20" s="41"/>
      <c r="AZ20" s="41"/>
      <c r="BA20" s="69">
        <f>total_amount_ba($B$2,$D$2,D20,F20,J20,K20,M20)</f>
        <v>0</v>
      </c>
      <c r="BB20" s="69">
        <f>BA20+SUM(N20:AZ20)</f>
        <v>0</v>
      </c>
      <c r="BC20" s="82" t="str">
        <f>SpellNumber(L20,BB20)</f>
        <v>INR Zero Only</v>
      </c>
      <c r="IE20" s="25">
        <v>1.02</v>
      </c>
      <c r="IF20" s="25" t="s">
        <v>37</v>
      </c>
      <c r="IG20" s="25" t="s">
        <v>38</v>
      </c>
      <c r="IH20" s="25">
        <v>213</v>
      </c>
      <c r="II20" s="25" t="s">
        <v>35</v>
      </c>
    </row>
    <row r="21" spans="1:243" s="24" customFormat="1" ht="26.25" customHeight="1">
      <c r="A21" s="97">
        <v>4.2</v>
      </c>
      <c r="B21" s="91" t="s">
        <v>77</v>
      </c>
      <c r="C21" s="51" t="s">
        <v>51</v>
      </c>
      <c r="D21" s="96">
        <v>12</v>
      </c>
      <c r="E21" s="93" t="s">
        <v>57</v>
      </c>
      <c r="F21" s="43"/>
      <c r="G21" s="26"/>
      <c r="H21" s="26"/>
      <c r="I21" s="18" t="s">
        <v>36</v>
      </c>
      <c r="J21" s="20">
        <f>IF(I21="Less(-)",-1,1)</f>
        <v>1</v>
      </c>
      <c r="K21" s="21" t="s">
        <v>42</v>
      </c>
      <c r="L21" s="21" t="s">
        <v>7</v>
      </c>
      <c r="M21" s="65"/>
      <c r="N21" s="39"/>
      <c r="O21" s="39"/>
      <c r="P21" s="42"/>
      <c r="Q21" s="39"/>
      <c r="R21" s="39"/>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4"/>
      <c r="AV21" s="41"/>
      <c r="AW21" s="41"/>
      <c r="AX21" s="41"/>
      <c r="AY21" s="41"/>
      <c r="AZ21" s="41"/>
      <c r="BA21" s="81">
        <f>total_amount_ba($B$2,$D$2,D21,F21,J21,K21,M21)</f>
        <v>0</v>
      </c>
      <c r="BB21" s="69">
        <f>BA21+SUM(N21:AZ21)</f>
        <v>0</v>
      </c>
      <c r="BC21" s="82" t="str">
        <f>SpellNumber(L21,BB21)</f>
        <v>INR Zero Only</v>
      </c>
      <c r="IE21" s="25"/>
      <c r="IF21" s="25"/>
      <c r="IG21" s="25"/>
      <c r="IH21" s="25"/>
      <c r="II21" s="25"/>
    </row>
    <row r="22" spans="1:243" s="24" customFormat="1" ht="27.75" customHeight="1">
      <c r="A22" s="94">
        <v>5</v>
      </c>
      <c r="B22" s="95" t="s">
        <v>78</v>
      </c>
      <c r="C22" s="51" t="s">
        <v>52</v>
      </c>
      <c r="D22" s="96"/>
      <c r="E22" s="93"/>
      <c r="F22" s="18"/>
      <c r="G22" s="19"/>
      <c r="H22" s="19"/>
      <c r="I22" s="18"/>
      <c r="J22" s="20"/>
      <c r="K22" s="21"/>
      <c r="L22" s="21"/>
      <c r="M22" s="64"/>
      <c r="N22" s="22"/>
      <c r="O22" s="22"/>
      <c r="P22" s="54"/>
      <c r="Q22" s="22"/>
      <c r="R22" s="22"/>
      <c r="S22" s="23"/>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68"/>
      <c r="BB22" s="73"/>
      <c r="BC22" s="82"/>
      <c r="IE22" s="25">
        <v>1</v>
      </c>
      <c r="IF22" s="25" t="s">
        <v>32</v>
      </c>
      <c r="IG22" s="25" t="s">
        <v>33</v>
      </c>
      <c r="IH22" s="25">
        <v>10</v>
      </c>
      <c r="II22" s="25" t="s">
        <v>34</v>
      </c>
    </row>
    <row r="23" spans="1:243" s="24" customFormat="1" ht="26.25" customHeight="1">
      <c r="A23" s="97">
        <v>5.1</v>
      </c>
      <c r="B23" s="92" t="s">
        <v>79</v>
      </c>
      <c r="C23" s="51" t="s">
        <v>53</v>
      </c>
      <c r="D23" s="96">
        <v>3200</v>
      </c>
      <c r="E23" s="93" t="s">
        <v>56</v>
      </c>
      <c r="F23" s="43"/>
      <c r="G23" s="26"/>
      <c r="H23" s="26"/>
      <c r="I23" s="18" t="s">
        <v>36</v>
      </c>
      <c r="J23" s="20">
        <f>IF(I23="Less(-)",-1,1)</f>
        <v>1</v>
      </c>
      <c r="K23" s="21" t="s">
        <v>42</v>
      </c>
      <c r="L23" s="21" t="s">
        <v>7</v>
      </c>
      <c r="M23" s="65"/>
      <c r="N23" s="39"/>
      <c r="O23" s="39"/>
      <c r="P23" s="42"/>
      <c r="Q23" s="39"/>
      <c r="R23" s="39"/>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4"/>
      <c r="AV23" s="41"/>
      <c r="AW23" s="41"/>
      <c r="AX23" s="41"/>
      <c r="AY23" s="41"/>
      <c r="AZ23" s="41"/>
      <c r="BA23" s="69">
        <f>total_amount_ba($B$2,$D$2,D23,F23,J23,K23,M23)</f>
        <v>0</v>
      </c>
      <c r="BB23" s="69">
        <f>BA23+SUM(N23:AZ23)</f>
        <v>0</v>
      </c>
      <c r="BC23" s="82" t="str">
        <f>SpellNumber(L23,BB23)</f>
        <v>INR Zero Only</v>
      </c>
      <c r="IE23" s="25">
        <v>1.02</v>
      </c>
      <c r="IF23" s="25" t="s">
        <v>37</v>
      </c>
      <c r="IG23" s="25" t="s">
        <v>38</v>
      </c>
      <c r="IH23" s="25">
        <v>213</v>
      </c>
      <c r="II23" s="25" t="s">
        <v>35</v>
      </c>
    </row>
    <row r="24" spans="1:243" s="89" customFormat="1" ht="32.25" customHeight="1">
      <c r="A24" s="94">
        <v>6</v>
      </c>
      <c r="B24" s="99" t="s">
        <v>80</v>
      </c>
      <c r="C24" s="51" t="s">
        <v>59</v>
      </c>
      <c r="D24" s="96">
        <v>6</v>
      </c>
      <c r="E24" s="93" t="s">
        <v>57</v>
      </c>
      <c r="F24" s="43"/>
      <c r="G24" s="26"/>
      <c r="H24" s="26"/>
      <c r="I24" s="18" t="s">
        <v>36</v>
      </c>
      <c r="J24" s="20">
        <f>IF(I24="Less(-)",-1,1)</f>
        <v>1</v>
      </c>
      <c r="K24" s="21" t="s">
        <v>42</v>
      </c>
      <c r="L24" s="21" t="s">
        <v>7</v>
      </c>
      <c r="M24" s="65"/>
      <c r="N24" s="83"/>
      <c r="O24" s="83"/>
      <c r="P24" s="84"/>
      <c r="Q24" s="83"/>
      <c r="R24" s="83"/>
      <c r="S24" s="85"/>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7"/>
      <c r="AV24" s="86"/>
      <c r="AW24" s="86"/>
      <c r="AX24" s="86"/>
      <c r="AY24" s="86"/>
      <c r="AZ24" s="86"/>
      <c r="BA24" s="81">
        <f>total_amount_ba($B$2,$D$2,D24,F24,J24,K24,M24)</f>
        <v>0</v>
      </c>
      <c r="BB24" s="81">
        <f>BA24+SUM(N24:AZ24)</f>
        <v>0</v>
      </c>
      <c r="BC24" s="88" t="str">
        <f>SpellNumber(L24,BB24)</f>
        <v>INR Zero Only</v>
      </c>
      <c r="IE24" s="90">
        <v>1.02</v>
      </c>
      <c r="IF24" s="90" t="s">
        <v>37</v>
      </c>
      <c r="IG24" s="90" t="s">
        <v>38</v>
      </c>
      <c r="IH24" s="90">
        <v>213</v>
      </c>
      <c r="II24" s="90" t="s">
        <v>35</v>
      </c>
    </row>
    <row r="25" spans="1:243" s="89" customFormat="1" ht="32.25" customHeight="1">
      <c r="A25" s="94">
        <v>7</v>
      </c>
      <c r="B25" s="99" t="s">
        <v>80</v>
      </c>
      <c r="C25" s="51" t="s">
        <v>60</v>
      </c>
      <c r="D25" s="96">
        <v>12</v>
      </c>
      <c r="E25" s="93" t="s">
        <v>57</v>
      </c>
      <c r="F25" s="43"/>
      <c r="G25" s="26"/>
      <c r="H25" s="26"/>
      <c r="I25" s="18" t="s">
        <v>36</v>
      </c>
      <c r="J25" s="20">
        <f>IF(I25="Less(-)",-1,1)</f>
        <v>1</v>
      </c>
      <c r="K25" s="21" t="s">
        <v>42</v>
      </c>
      <c r="L25" s="21" t="s">
        <v>7</v>
      </c>
      <c r="M25" s="65"/>
      <c r="N25" s="83"/>
      <c r="O25" s="83"/>
      <c r="P25" s="84"/>
      <c r="Q25" s="83"/>
      <c r="R25" s="83"/>
      <c r="S25" s="85"/>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7"/>
      <c r="AV25" s="86"/>
      <c r="AW25" s="86"/>
      <c r="AX25" s="86"/>
      <c r="AY25" s="86"/>
      <c r="AZ25" s="86"/>
      <c r="BA25" s="81">
        <f>total_amount_ba($B$2,$D$2,D25,F25,J25,K25,M25)</f>
        <v>0</v>
      </c>
      <c r="BB25" s="81">
        <f>BA25+SUM(N25:AZ25)</f>
        <v>0</v>
      </c>
      <c r="BC25" s="88" t="str">
        <f>SpellNumber(L25,BB25)</f>
        <v>INR Zero Only</v>
      </c>
      <c r="IE25" s="90">
        <v>1.02</v>
      </c>
      <c r="IF25" s="90" t="s">
        <v>37</v>
      </c>
      <c r="IG25" s="90" t="s">
        <v>38</v>
      </c>
      <c r="IH25" s="90">
        <v>213</v>
      </c>
      <c r="II25" s="90" t="s">
        <v>35</v>
      </c>
    </row>
    <row r="26" spans="1:243" s="24" customFormat="1" ht="33" customHeight="1">
      <c r="A26" s="55" t="s">
        <v>40</v>
      </c>
      <c r="B26" s="56"/>
      <c r="C26" s="58"/>
      <c r="D26" s="70"/>
      <c r="E26" s="59"/>
      <c r="F26" s="60"/>
      <c r="G26" s="60"/>
      <c r="H26" s="61"/>
      <c r="I26" s="61"/>
      <c r="J26" s="61"/>
      <c r="K26" s="61"/>
      <c r="L26" s="62"/>
      <c r="M26" s="6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70">
        <f>SUM(BA13:BA25)</f>
        <v>0</v>
      </c>
      <c r="BB26" s="70">
        <f>SUM(BB13:BB14)</f>
        <v>0</v>
      </c>
      <c r="BC26" s="82" t="str">
        <f>SpellNumber($E$2,BA26)</f>
        <v>INR Zero Only</v>
      </c>
      <c r="IE26" s="25">
        <v>4</v>
      </c>
      <c r="IF26" s="25" t="s">
        <v>37</v>
      </c>
      <c r="IG26" s="25" t="s">
        <v>39</v>
      </c>
      <c r="IH26" s="25">
        <v>10</v>
      </c>
      <c r="II26" s="25" t="s">
        <v>35</v>
      </c>
    </row>
    <row r="27" spans="1:243" s="32" customFormat="1" ht="39" customHeight="1" hidden="1">
      <c r="A27" s="56" t="s">
        <v>44</v>
      </c>
      <c r="B27" s="57"/>
      <c r="C27" s="52"/>
      <c r="D27" s="79"/>
      <c r="E27" s="53" t="s">
        <v>41</v>
      </c>
      <c r="F27" s="37"/>
      <c r="G27" s="28"/>
      <c r="H27" s="29"/>
      <c r="I27" s="29"/>
      <c r="J27" s="29"/>
      <c r="K27" s="30"/>
      <c r="L27" s="31"/>
      <c r="M27" s="63"/>
      <c r="O27" s="24"/>
      <c r="P27" s="24"/>
      <c r="Q27" s="24"/>
      <c r="R27" s="24"/>
      <c r="S27" s="24"/>
      <c r="BA27" s="71">
        <f>IF(ISBLANK(F27),0,IF(E27="Excess (+)",ROUND(BA26+(BA26*F27),2),IF(E27="Less (-)",ROUND(BA26+(BA26*F27*(-1)),2),0)))</f>
        <v>0</v>
      </c>
      <c r="BB27" s="74">
        <f>ROUND(BA27,0)</f>
        <v>0</v>
      </c>
      <c r="BC27" s="82" t="str">
        <f>SpellNumber(L27,BB27)</f>
        <v> Zero Only</v>
      </c>
      <c r="IE27" s="33"/>
      <c r="IF27" s="33"/>
      <c r="IG27" s="33"/>
      <c r="IH27" s="33"/>
      <c r="II27" s="33"/>
    </row>
    <row r="28" spans="1:243" s="32" customFormat="1" ht="37.5" customHeight="1">
      <c r="A28" s="55" t="s">
        <v>43</v>
      </c>
      <c r="B28" s="55"/>
      <c r="C28" s="103" t="str">
        <f>BC26</f>
        <v>INR Zero Only</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5"/>
      <c r="IE28" s="33"/>
      <c r="IF28" s="33"/>
      <c r="IG28" s="33"/>
      <c r="IH28" s="33"/>
      <c r="II28" s="33"/>
    </row>
    <row r="29" spans="3:243" s="14" customFormat="1" ht="15">
      <c r="C29" s="50"/>
      <c r="D29" s="80"/>
      <c r="E29" s="50"/>
      <c r="F29" s="34"/>
      <c r="G29" s="34"/>
      <c r="H29" s="34"/>
      <c r="I29" s="34"/>
      <c r="J29" s="34"/>
      <c r="K29" s="34"/>
      <c r="L29" s="34"/>
      <c r="M29" s="50"/>
      <c r="O29" s="34"/>
      <c r="BA29" s="72"/>
      <c r="BB29" s="11"/>
      <c r="BC29" s="50"/>
      <c r="IE29" s="15"/>
      <c r="IF29" s="15"/>
      <c r="IG29" s="15"/>
      <c r="IH29" s="15"/>
      <c r="II29" s="15"/>
    </row>
  </sheetData>
  <sheetProtection password="CE28" sheet="1" selectLockedCells="1"/>
  <mergeCells count="8">
    <mergeCell ref="A9:BC9"/>
    <mergeCell ref="C28:BC28"/>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M20:M25 M16:M18">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InputMessage="1" showErrorMessage="1" sqref="I13:I25">
      <formula1>"Excess(+), Less(-)"</formula1>
    </dataValidation>
    <dataValidation allowBlank="1" showInputMessage="1" showErrorMessage="1" promptTitle="Addition / Deduction" prompt="Please Choose the correct One" sqref="J13:J25"/>
    <dataValidation type="list" allowBlank="1" showInputMessage="1" showErrorMessage="1" sqref="K13:K2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dataValidation type="list" allowBlank="1" showInputMessage="1" showErrorMessage="1" sqref="L20 L21 L22 L23 L24 L13 L14 L15 L16 L17 L18 L19 L25">
      <formula1>"INR"</formula1>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allowBlank="1" showInputMessage="1" showErrorMessage="1" promptTitle="Units" prompt="Please enter Units in text" sqref="E13:E25"/>
    <dataValidation type="decimal" allowBlank="1" showInputMessage="1" showErrorMessage="1" errorTitle="Invalid Entry" error="Only Numeric Values are allowed. " sqref="A13:A25">
      <formula1>0</formula1>
      <formula2>999999999999999</formula2>
    </dataValidation>
  </dataValidations>
  <printOptions/>
  <pageMargins left="0.55" right="0.33" top="0.61" bottom="0.51" header="0.3" footer="0.3"/>
  <pageSetup fitToHeight="0" fitToWidth="1"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sheetPr codeName="Sheet17">
    <tabColor theme="4" tint="-0.4999699890613556"/>
    <pageSetUpPr fitToPage="1"/>
  </sheetPr>
  <dimension ref="A1:II25"/>
  <sheetViews>
    <sheetView showGridLines="0" view="pageBreakPreview" zoomScale="60" zoomScaleNormal="80" zoomScalePageLayoutView="0" workbookViewId="0" topLeftCell="A8">
      <selection activeCell="M14" sqref="M14"/>
    </sheetView>
  </sheetViews>
  <sheetFormatPr defaultColWidth="9.140625" defaultRowHeight="15"/>
  <cols>
    <col min="1" max="1" width="13.421875" style="34" customWidth="1"/>
    <col min="2" max="2" width="82.7109375" style="34" customWidth="1"/>
    <col min="3" max="3" width="10.140625" style="50" hidden="1" customWidth="1"/>
    <col min="4" max="4" width="14.57421875" style="80" customWidth="1"/>
    <col min="5" max="5" width="11.28125" style="50" customWidth="1"/>
    <col min="6" max="6" width="14.421875" style="34" hidden="1" customWidth="1"/>
    <col min="7" max="7" width="14.140625" style="34" hidden="1" customWidth="1"/>
    <col min="8" max="9" width="12.140625" style="34" hidden="1" customWidth="1"/>
    <col min="10" max="10" width="9.00390625" style="34" hidden="1" customWidth="1"/>
    <col min="11" max="11" width="19.57421875" style="34" hidden="1" customWidth="1"/>
    <col min="12" max="12" width="14.28125" style="34" hidden="1" customWidth="1"/>
    <col min="13" max="13" width="21.8515625" style="50" customWidth="1"/>
    <col min="14" max="14" width="15.28125" style="35"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72" customWidth="1"/>
    <col min="54" max="54" width="18.8515625" style="72" hidden="1" customWidth="1"/>
    <col min="55" max="55" width="43.57421875" style="50" customWidth="1"/>
    <col min="56" max="238" width="9.140625" style="34" customWidth="1"/>
    <col min="239" max="243" width="9.140625" style="36" customWidth="1"/>
    <col min="244" max="16384" width="9.140625" style="34" customWidth="1"/>
  </cols>
  <sheetData>
    <row r="1" spans="1:243" s="1" customFormat="1" ht="25.5" customHeight="1">
      <c r="A1" s="106" t="str">
        <f>B2&amp;" BoQ"</f>
        <v>Item Rate BoQ</v>
      </c>
      <c r="B1" s="106"/>
      <c r="C1" s="106"/>
      <c r="D1" s="106"/>
      <c r="E1" s="106"/>
      <c r="F1" s="106"/>
      <c r="G1" s="106"/>
      <c r="H1" s="106"/>
      <c r="I1" s="106"/>
      <c r="J1" s="106"/>
      <c r="K1" s="106"/>
      <c r="L1" s="106"/>
      <c r="M1" s="47"/>
      <c r="O1" s="2"/>
      <c r="P1" s="2"/>
      <c r="Q1" s="3"/>
      <c r="BC1" s="47"/>
      <c r="IE1" s="3"/>
      <c r="IF1" s="3"/>
      <c r="IG1" s="3"/>
      <c r="IH1" s="3"/>
      <c r="II1" s="3"/>
    </row>
    <row r="2" spans="1:55" s="1" customFormat="1" ht="25.5" customHeight="1" hidden="1">
      <c r="A2" s="4" t="s">
        <v>3</v>
      </c>
      <c r="B2" s="4" t="s">
        <v>4</v>
      </c>
      <c r="C2" s="38" t="s">
        <v>5</v>
      </c>
      <c r="D2" s="75" t="s">
        <v>6</v>
      </c>
      <c r="E2" s="4" t="s">
        <v>7</v>
      </c>
      <c r="J2" s="5"/>
      <c r="K2" s="5"/>
      <c r="L2" s="5"/>
      <c r="M2" s="47"/>
      <c r="O2" s="2"/>
      <c r="P2" s="2"/>
      <c r="Q2" s="3"/>
      <c r="BC2" s="47"/>
    </row>
    <row r="3" spans="1:243" s="1" customFormat="1" ht="30" customHeight="1" hidden="1">
      <c r="A3" s="1" t="s">
        <v>8</v>
      </c>
      <c r="C3" s="47" t="s">
        <v>9</v>
      </c>
      <c r="D3" s="76"/>
      <c r="E3" s="47"/>
      <c r="M3" s="47"/>
      <c r="BC3" s="47"/>
      <c r="IE3" s="3"/>
      <c r="IF3" s="3"/>
      <c r="IG3" s="3"/>
      <c r="IH3" s="3"/>
      <c r="II3" s="3"/>
    </row>
    <row r="4" spans="1:243" s="6" customFormat="1" ht="30.75" customHeight="1">
      <c r="A4" s="107" t="s">
        <v>58</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7"/>
      <c r="IF4" s="7"/>
      <c r="IG4" s="7"/>
      <c r="IH4" s="7"/>
      <c r="II4" s="7"/>
    </row>
    <row r="5" spans="1:243" s="6" customFormat="1" ht="30.75" customHeight="1">
      <c r="A5" s="107" t="s">
        <v>89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7"/>
      <c r="IF5" s="7"/>
      <c r="IG5" s="7"/>
      <c r="IH5" s="7"/>
      <c r="II5" s="7"/>
    </row>
    <row r="6" spans="1:243" s="6" customFormat="1" ht="30.75" customHeight="1">
      <c r="A6" s="107" t="s">
        <v>55</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7"/>
      <c r="IF6" s="7"/>
      <c r="IG6" s="7"/>
      <c r="IH6" s="7"/>
      <c r="II6" s="7"/>
    </row>
    <row r="7" spans="1:243" s="6" customFormat="1" ht="29.25" customHeight="1" hidden="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7"/>
      <c r="IF7" s="7"/>
      <c r="IG7" s="7"/>
      <c r="IH7" s="7"/>
      <c r="II7" s="7"/>
    </row>
    <row r="8" spans="1:243" s="9" customFormat="1" ht="65.25" customHeight="1">
      <c r="A8" s="8" t="s">
        <v>45</v>
      </c>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1"/>
      <c r="IE8" s="10"/>
      <c r="IF8" s="10"/>
      <c r="IG8" s="10"/>
      <c r="IH8" s="10"/>
      <c r="II8" s="10"/>
    </row>
    <row r="9" spans="1:243" s="11" customFormat="1" ht="61.5" customHeight="1">
      <c r="A9" s="100" t="s">
        <v>91</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2"/>
      <c r="IF9" s="12"/>
      <c r="IG9" s="12"/>
      <c r="IH9" s="12"/>
      <c r="II9" s="12"/>
    </row>
    <row r="10" spans="1:243" s="11" customFormat="1" ht="26.25" customHeight="1">
      <c r="A10" s="48" t="s">
        <v>11</v>
      </c>
      <c r="B10" s="48" t="s">
        <v>12</v>
      </c>
      <c r="C10" s="48" t="s">
        <v>12</v>
      </c>
      <c r="D10" s="77" t="s">
        <v>11</v>
      </c>
      <c r="E10" s="48" t="s">
        <v>12</v>
      </c>
      <c r="F10" s="48" t="s">
        <v>13</v>
      </c>
      <c r="G10" s="48" t="s">
        <v>13</v>
      </c>
      <c r="H10" s="48" t="s">
        <v>14</v>
      </c>
      <c r="I10" s="48" t="s">
        <v>12</v>
      </c>
      <c r="J10" s="48" t="s">
        <v>11</v>
      </c>
      <c r="K10" s="48" t="s">
        <v>15</v>
      </c>
      <c r="L10" s="48" t="s">
        <v>12</v>
      </c>
      <c r="M10" s="48" t="s">
        <v>11</v>
      </c>
      <c r="N10" s="48" t="s">
        <v>13</v>
      </c>
      <c r="O10" s="48" t="s">
        <v>13</v>
      </c>
      <c r="P10" s="48" t="s">
        <v>13</v>
      </c>
      <c r="Q10" s="48" t="s">
        <v>13</v>
      </c>
      <c r="R10" s="48" t="s">
        <v>14</v>
      </c>
      <c r="S10" s="48" t="s">
        <v>14</v>
      </c>
      <c r="T10" s="48" t="s">
        <v>13</v>
      </c>
      <c r="U10" s="48" t="s">
        <v>13</v>
      </c>
      <c r="V10" s="48" t="s">
        <v>13</v>
      </c>
      <c r="W10" s="48" t="s">
        <v>13</v>
      </c>
      <c r="X10" s="48" t="s">
        <v>14</v>
      </c>
      <c r="Y10" s="48" t="s">
        <v>14</v>
      </c>
      <c r="Z10" s="48" t="s">
        <v>13</v>
      </c>
      <c r="AA10" s="48" t="s">
        <v>13</v>
      </c>
      <c r="AB10" s="48" t="s">
        <v>13</v>
      </c>
      <c r="AC10" s="48" t="s">
        <v>13</v>
      </c>
      <c r="AD10" s="48" t="s">
        <v>14</v>
      </c>
      <c r="AE10" s="48" t="s">
        <v>14</v>
      </c>
      <c r="AF10" s="48" t="s">
        <v>13</v>
      </c>
      <c r="AG10" s="48" t="s">
        <v>13</v>
      </c>
      <c r="AH10" s="48" t="s">
        <v>13</v>
      </c>
      <c r="AI10" s="48" t="s">
        <v>13</v>
      </c>
      <c r="AJ10" s="48" t="s">
        <v>14</v>
      </c>
      <c r="AK10" s="48" t="s">
        <v>14</v>
      </c>
      <c r="AL10" s="48" t="s">
        <v>13</v>
      </c>
      <c r="AM10" s="48" t="s">
        <v>13</v>
      </c>
      <c r="AN10" s="48" t="s">
        <v>13</v>
      </c>
      <c r="AO10" s="48" t="s">
        <v>13</v>
      </c>
      <c r="AP10" s="48" t="s">
        <v>14</v>
      </c>
      <c r="AQ10" s="48" t="s">
        <v>14</v>
      </c>
      <c r="AR10" s="48" t="s">
        <v>13</v>
      </c>
      <c r="AS10" s="48" t="s">
        <v>13</v>
      </c>
      <c r="AT10" s="48" t="s">
        <v>11</v>
      </c>
      <c r="AU10" s="48" t="s">
        <v>11</v>
      </c>
      <c r="AV10" s="48" t="s">
        <v>14</v>
      </c>
      <c r="AW10" s="48" t="s">
        <v>14</v>
      </c>
      <c r="AX10" s="48" t="s">
        <v>11</v>
      </c>
      <c r="AY10" s="48" t="s">
        <v>11</v>
      </c>
      <c r="AZ10" s="48" t="s">
        <v>16</v>
      </c>
      <c r="BA10" s="48" t="s">
        <v>11</v>
      </c>
      <c r="BB10" s="48" t="s">
        <v>11</v>
      </c>
      <c r="BC10" s="48" t="s">
        <v>12</v>
      </c>
      <c r="IE10" s="12"/>
      <c r="IF10" s="12"/>
      <c r="IG10" s="12"/>
      <c r="IH10" s="12"/>
      <c r="II10" s="12"/>
    </row>
    <row r="11" spans="1:243" s="14" customFormat="1" ht="94.5" customHeight="1">
      <c r="A11" s="13" t="s">
        <v>0</v>
      </c>
      <c r="B11" s="13" t="s">
        <v>17</v>
      </c>
      <c r="C11" s="48" t="s">
        <v>1</v>
      </c>
      <c r="D11" s="77" t="s">
        <v>18</v>
      </c>
      <c r="E11" s="48" t="s">
        <v>19</v>
      </c>
      <c r="F11" s="13" t="s">
        <v>46</v>
      </c>
      <c r="G11" s="13"/>
      <c r="H11" s="13"/>
      <c r="I11" s="13" t="s">
        <v>20</v>
      </c>
      <c r="J11" s="13" t="s">
        <v>21</v>
      </c>
      <c r="K11" s="13" t="s">
        <v>22</v>
      </c>
      <c r="L11" s="13" t="s">
        <v>23</v>
      </c>
      <c r="M11" s="16" t="s">
        <v>61</v>
      </c>
      <c r="N11" s="13" t="s">
        <v>24</v>
      </c>
      <c r="O11" s="13" t="s">
        <v>25</v>
      </c>
      <c r="P11" s="13" t="s">
        <v>54</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5" t="s">
        <v>63</v>
      </c>
      <c r="BB11" s="45" t="s">
        <v>30</v>
      </c>
      <c r="BC11" s="67" t="s">
        <v>31</v>
      </c>
      <c r="IE11" s="15"/>
      <c r="IF11" s="15"/>
      <c r="IG11" s="15"/>
      <c r="IH11" s="15"/>
      <c r="II11" s="15"/>
    </row>
    <row r="12" spans="1:243" s="14" customFormat="1" ht="15">
      <c r="A12" s="17">
        <v>1</v>
      </c>
      <c r="B12" s="17">
        <v>2</v>
      </c>
      <c r="C12" s="49">
        <v>3</v>
      </c>
      <c r="D12" s="78">
        <v>4</v>
      </c>
      <c r="E12" s="49">
        <v>5</v>
      </c>
      <c r="F12" s="17">
        <v>6</v>
      </c>
      <c r="G12" s="17">
        <v>7</v>
      </c>
      <c r="H12" s="17">
        <v>8</v>
      </c>
      <c r="I12" s="17">
        <v>9</v>
      </c>
      <c r="J12" s="17">
        <v>10</v>
      </c>
      <c r="K12" s="17">
        <v>11</v>
      </c>
      <c r="L12" s="17">
        <v>12</v>
      </c>
      <c r="M12" s="49">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49">
        <v>53</v>
      </c>
      <c r="BB12" s="49">
        <v>54</v>
      </c>
      <c r="BC12" s="49">
        <v>55</v>
      </c>
      <c r="IE12" s="15"/>
      <c r="IF12" s="15"/>
      <c r="IG12" s="15"/>
      <c r="IH12" s="15"/>
      <c r="II12" s="15"/>
    </row>
    <row r="13" spans="1:243" s="24" customFormat="1" ht="42.75" customHeight="1">
      <c r="A13" s="94">
        <v>1</v>
      </c>
      <c r="B13" s="95" t="s">
        <v>86</v>
      </c>
      <c r="C13" s="51" t="s">
        <v>65</v>
      </c>
      <c r="D13" s="93"/>
      <c r="E13" s="96"/>
      <c r="F13" s="18"/>
      <c r="G13" s="19"/>
      <c r="H13" s="19"/>
      <c r="I13" s="18"/>
      <c r="J13" s="20"/>
      <c r="K13" s="21"/>
      <c r="L13" s="21"/>
      <c r="M13" s="64"/>
      <c r="N13" s="22"/>
      <c r="O13" s="22"/>
      <c r="P13" s="54"/>
      <c r="Q13" s="22"/>
      <c r="R13" s="22"/>
      <c r="S13" s="2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68"/>
      <c r="BB13" s="73"/>
      <c r="BC13" s="82"/>
      <c r="IE13" s="25">
        <v>1</v>
      </c>
      <c r="IF13" s="25" t="s">
        <v>32</v>
      </c>
      <c r="IG13" s="25" t="s">
        <v>33</v>
      </c>
      <c r="IH13" s="25">
        <v>10</v>
      </c>
      <c r="II13" s="25" t="s">
        <v>34</v>
      </c>
    </row>
    <row r="14" spans="1:243" s="24" customFormat="1" ht="26.25" customHeight="1">
      <c r="A14" s="97">
        <v>1.1</v>
      </c>
      <c r="B14" s="91" t="s">
        <v>82</v>
      </c>
      <c r="C14" s="51" t="s">
        <v>66</v>
      </c>
      <c r="D14" s="96">
        <v>3</v>
      </c>
      <c r="E14" s="93" t="s">
        <v>57</v>
      </c>
      <c r="F14" s="43"/>
      <c r="G14" s="26"/>
      <c r="H14" s="26"/>
      <c r="I14" s="18" t="s">
        <v>36</v>
      </c>
      <c r="J14" s="20">
        <f>IF(I14="Less(-)",-1,1)</f>
        <v>1</v>
      </c>
      <c r="K14" s="21" t="s">
        <v>42</v>
      </c>
      <c r="L14" s="21" t="s">
        <v>7</v>
      </c>
      <c r="M14" s="65"/>
      <c r="N14" s="39"/>
      <c r="O14" s="39"/>
      <c r="P14" s="42"/>
      <c r="Q14" s="39"/>
      <c r="R14" s="39"/>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4"/>
      <c r="AV14" s="41"/>
      <c r="AW14" s="41"/>
      <c r="AX14" s="41"/>
      <c r="AY14" s="41"/>
      <c r="AZ14" s="41"/>
      <c r="BA14" s="69">
        <f>total_amount_ba($B$2,$D$2,D14,F14,J14,K14,M14)</f>
        <v>0</v>
      </c>
      <c r="BB14" s="69">
        <f>BA14+SUM(N14:AZ14)</f>
        <v>0</v>
      </c>
      <c r="BC14" s="82" t="str">
        <f>SpellNumber(L14,BB14)</f>
        <v>INR Zero Only</v>
      </c>
      <c r="IE14" s="25">
        <v>1.02</v>
      </c>
      <c r="IF14" s="25" t="s">
        <v>37</v>
      </c>
      <c r="IG14" s="25" t="s">
        <v>38</v>
      </c>
      <c r="IH14" s="25">
        <v>213</v>
      </c>
      <c r="II14" s="25" t="s">
        <v>35</v>
      </c>
    </row>
    <row r="15" spans="1:243" s="24" customFormat="1" ht="26.25" customHeight="1">
      <c r="A15" s="97">
        <v>1.2</v>
      </c>
      <c r="B15" s="91" t="s">
        <v>72</v>
      </c>
      <c r="C15" s="51" t="s">
        <v>67</v>
      </c>
      <c r="D15" s="96">
        <v>3</v>
      </c>
      <c r="E15" s="93" t="s">
        <v>57</v>
      </c>
      <c r="F15" s="43"/>
      <c r="G15" s="26"/>
      <c r="H15" s="26"/>
      <c r="I15" s="18" t="s">
        <v>36</v>
      </c>
      <c r="J15" s="20">
        <f>IF(I15="Less(-)",-1,1)</f>
        <v>1</v>
      </c>
      <c r="K15" s="21" t="s">
        <v>42</v>
      </c>
      <c r="L15" s="21" t="s">
        <v>7</v>
      </c>
      <c r="M15" s="65"/>
      <c r="N15" s="39"/>
      <c r="O15" s="39"/>
      <c r="P15" s="42"/>
      <c r="Q15" s="39"/>
      <c r="R15" s="39"/>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4"/>
      <c r="AV15" s="41"/>
      <c r="AW15" s="41"/>
      <c r="AX15" s="41"/>
      <c r="AY15" s="41"/>
      <c r="AZ15" s="41"/>
      <c r="BA15" s="69">
        <f>total_amount_ba($B$2,$D$2,D15,F15,J15,K15,M15)</f>
        <v>0</v>
      </c>
      <c r="BB15" s="69">
        <f>BA15+SUM(N15:AZ15)</f>
        <v>0</v>
      </c>
      <c r="BC15" s="82" t="str">
        <f>SpellNumber(L15,BB15)</f>
        <v>INR Zero Only</v>
      </c>
      <c r="IE15" s="25">
        <v>1.02</v>
      </c>
      <c r="IF15" s="25" t="s">
        <v>37</v>
      </c>
      <c r="IG15" s="25" t="s">
        <v>38</v>
      </c>
      <c r="IH15" s="25">
        <v>213</v>
      </c>
      <c r="II15" s="25" t="s">
        <v>35</v>
      </c>
    </row>
    <row r="16" spans="1:243" s="24" customFormat="1" ht="47.25" customHeight="1">
      <c r="A16" s="113">
        <v>2</v>
      </c>
      <c r="B16" s="95" t="s">
        <v>87</v>
      </c>
      <c r="C16" s="51" t="s">
        <v>68</v>
      </c>
      <c r="D16" s="96"/>
      <c r="E16" s="93"/>
      <c r="F16" s="18"/>
      <c r="G16" s="19"/>
      <c r="H16" s="19"/>
      <c r="I16" s="18"/>
      <c r="J16" s="20"/>
      <c r="K16" s="21"/>
      <c r="L16" s="21"/>
      <c r="M16" s="64"/>
      <c r="N16" s="22"/>
      <c r="O16" s="22"/>
      <c r="P16" s="54"/>
      <c r="Q16" s="22"/>
      <c r="R16" s="22"/>
      <c r="S16" s="23"/>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68"/>
      <c r="BB16" s="73"/>
      <c r="BC16" s="82"/>
      <c r="IE16" s="25">
        <v>1</v>
      </c>
      <c r="IF16" s="25" t="s">
        <v>32</v>
      </c>
      <c r="IG16" s="25" t="s">
        <v>33</v>
      </c>
      <c r="IH16" s="25">
        <v>10</v>
      </c>
      <c r="II16" s="25" t="s">
        <v>34</v>
      </c>
    </row>
    <row r="17" spans="1:243" s="24" customFormat="1" ht="26.25" customHeight="1">
      <c r="A17" s="114">
        <v>2.1</v>
      </c>
      <c r="B17" s="91" t="s">
        <v>88</v>
      </c>
      <c r="C17" s="51" t="s">
        <v>69</v>
      </c>
      <c r="D17" s="96">
        <v>3</v>
      </c>
      <c r="E17" s="93" t="s">
        <v>57</v>
      </c>
      <c r="F17" s="43"/>
      <c r="G17" s="26"/>
      <c r="H17" s="26"/>
      <c r="I17" s="18" t="s">
        <v>36</v>
      </c>
      <c r="J17" s="20">
        <f>IF(I17="Less(-)",-1,1)</f>
        <v>1</v>
      </c>
      <c r="K17" s="21" t="s">
        <v>42</v>
      </c>
      <c r="L17" s="21" t="s">
        <v>7</v>
      </c>
      <c r="M17" s="65"/>
      <c r="N17" s="39"/>
      <c r="O17" s="39"/>
      <c r="P17" s="42"/>
      <c r="Q17" s="39"/>
      <c r="R17" s="39"/>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4"/>
      <c r="AV17" s="41"/>
      <c r="AW17" s="41"/>
      <c r="AX17" s="41"/>
      <c r="AY17" s="41"/>
      <c r="AZ17" s="41"/>
      <c r="BA17" s="69">
        <f>total_amount_ba($B$2,$D$2,D17,F17,J17,K17,M17)</f>
        <v>0</v>
      </c>
      <c r="BB17" s="69">
        <f>BA17+SUM(N17:AZ17)</f>
        <v>0</v>
      </c>
      <c r="BC17" s="82" t="str">
        <f>SpellNumber(L17,BB17)</f>
        <v>INR Zero Only</v>
      </c>
      <c r="IE17" s="25">
        <v>1.02</v>
      </c>
      <c r="IF17" s="25" t="s">
        <v>37</v>
      </c>
      <c r="IG17" s="25" t="s">
        <v>38</v>
      </c>
      <c r="IH17" s="25">
        <v>213</v>
      </c>
      <c r="II17" s="25" t="s">
        <v>35</v>
      </c>
    </row>
    <row r="18" spans="1:243" s="24" customFormat="1" ht="50.25" customHeight="1">
      <c r="A18" s="97">
        <v>3</v>
      </c>
      <c r="B18" s="99" t="s">
        <v>64</v>
      </c>
      <c r="C18" s="51" t="s">
        <v>48</v>
      </c>
      <c r="D18" s="93"/>
      <c r="E18" s="96"/>
      <c r="F18" s="18"/>
      <c r="G18" s="19"/>
      <c r="H18" s="19"/>
      <c r="I18" s="18"/>
      <c r="J18" s="20"/>
      <c r="K18" s="21"/>
      <c r="L18" s="21"/>
      <c r="M18" s="64"/>
      <c r="N18" s="22"/>
      <c r="O18" s="22"/>
      <c r="P18" s="54"/>
      <c r="Q18" s="22"/>
      <c r="R18" s="22"/>
      <c r="S18" s="23"/>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68"/>
      <c r="BB18" s="73"/>
      <c r="BC18" s="82"/>
      <c r="IE18" s="25"/>
      <c r="IF18" s="25"/>
      <c r="IG18" s="25"/>
      <c r="IH18" s="25"/>
      <c r="II18" s="25"/>
    </row>
    <row r="19" spans="1:243" s="24" customFormat="1" ht="26.25" customHeight="1">
      <c r="A19" s="97">
        <v>3.1</v>
      </c>
      <c r="B19" s="91" t="s">
        <v>82</v>
      </c>
      <c r="C19" s="51" t="s">
        <v>49</v>
      </c>
      <c r="D19" s="96">
        <v>3</v>
      </c>
      <c r="E19" s="93" t="s">
        <v>57</v>
      </c>
      <c r="F19" s="43"/>
      <c r="G19" s="26"/>
      <c r="H19" s="26"/>
      <c r="I19" s="18" t="s">
        <v>36</v>
      </c>
      <c r="J19" s="20">
        <f>IF(I19="Less(-)",-1,1)</f>
        <v>1</v>
      </c>
      <c r="K19" s="21" t="s">
        <v>42</v>
      </c>
      <c r="L19" s="21" t="s">
        <v>7</v>
      </c>
      <c r="M19" s="65"/>
      <c r="N19" s="39"/>
      <c r="O19" s="39"/>
      <c r="P19" s="42"/>
      <c r="Q19" s="39"/>
      <c r="R19" s="39"/>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4"/>
      <c r="AV19" s="41"/>
      <c r="AW19" s="41"/>
      <c r="AX19" s="41"/>
      <c r="AY19" s="41"/>
      <c r="AZ19" s="41"/>
      <c r="BA19" s="69">
        <f>total_amount_ba($B$2,$D$2,D19,F19,J19,K19,M19)</f>
        <v>0</v>
      </c>
      <c r="BB19" s="69">
        <f>BA19+SUM(N19:AZ19)</f>
        <v>0</v>
      </c>
      <c r="BC19" s="82" t="str">
        <f>SpellNumber(L19,BB19)</f>
        <v>INR Zero Only</v>
      </c>
      <c r="IE19" s="25">
        <v>1.02</v>
      </c>
      <c r="IF19" s="25" t="s">
        <v>37</v>
      </c>
      <c r="IG19" s="25" t="s">
        <v>38</v>
      </c>
      <c r="IH19" s="25">
        <v>213</v>
      </c>
      <c r="II19" s="25" t="s">
        <v>35</v>
      </c>
    </row>
    <row r="20" spans="1:243" s="24" customFormat="1" ht="26.25" customHeight="1">
      <c r="A20" s="97">
        <v>3.2</v>
      </c>
      <c r="B20" s="91" t="s">
        <v>72</v>
      </c>
      <c r="C20" s="51" t="s">
        <v>50</v>
      </c>
      <c r="D20" s="96">
        <v>3</v>
      </c>
      <c r="E20" s="93" t="s">
        <v>57</v>
      </c>
      <c r="F20" s="43"/>
      <c r="G20" s="26"/>
      <c r="H20" s="26"/>
      <c r="I20" s="18" t="s">
        <v>36</v>
      </c>
      <c r="J20" s="20">
        <f>IF(I20="Less(-)",-1,1)</f>
        <v>1</v>
      </c>
      <c r="K20" s="21" t="s">
        <v>42</v>
      </c>
      <c r="L20" s="21" t="s">
        <v>7</v>
      </c>
      <c r="M20" s="65"/>
      <c r="N20" s="39"/>
      <c r="O20" s="39"/>
      <c r="P20" s="42"/>
      <c r="Q20" s="39"/>
      <c r="R20" s="39"/>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4"/>
      <c r="AV20" s="41"/>
      <c r="AW20" s="41"/>
      <c r="AX20" s="41"/>
      <c r="AY20" s="41"/>
      <c r="AZ20" s="41"/>
      <c r="BA20" s="69">
        <f>total_amount_ba($B$2,$D$2,D20,F20,J20,K20,M20)</f>
        <v>0</v>
      </c>
      <c r="BB20" s="69">
        <f>BA20+SUM(N20:AZ20)</f>
        <v>0</v>
      </c>
      <c r="BC20" s="82" t="str">
        <f>SpellNumber(L20,BB20)</f>
        <v>INR Zero Only</v>
      </c>
      <c r="IE20" s="25">
        <v>1.02</v>
      </c>
      <c r="IF20" s="25" t="s">
        <v>37</v>
      </c>
      <c r="IG20" s="25" t="s">
        <v>38</v>
      </c>
      <c r="IH20" s="25">
        <v>213</v>
      </c>
      <c r="II20" s="25" t="s">
        <v>35</v>
      </c>
    </row>
    <row r="21" spans="1:243" s="24" customFormat="1" ht="26.25" customHeight="1">
      <c r="A21" s="97">
        <v>3.3</v>
      </c>
      <c r="B21" s="91" t="s">
        <v>88</v>
      </c>
      <c r="C21" s="51" t="s">
        <v>51</v>
      </c>
      <c r="D21" s="96">
        <v>3</v>
      </c>
      <c r="E21" s="93" t="s">
        <v>57</v>
      </c>
      <c r="F21" s="43"/>
      <c r="G21" s="26"/>
      <c r="H21" s="26"/>
      <c r="I21" s="18" t="s">
        <v>36</v>
      </c>
      <c r="J21" s="20">
        <f>IF(I21="Less(-)",-1,1)</f>
        <v>1</v>
      </c>
      <c r="K21" s="21" t="s">
        <v>42</v>
      </c>
      <c r="L21" s="21" t="s">
        <v>7</v>
      </c>
      <c r="M21" s="65"/>
      <c r="N21" s="39"/>
      <c r="O21" s="39"/>
      <c r="P21" s="42"/>
      <c r="Q21" s="39"/>
      <c r="R21" s="39"/>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4"/>
      <c r="AV21" s="41"/>
      <c r="AW21" s="41"/>
      <c r="AX21" s="41"/>
      <c r="AY21" s="41"/>
      <c r="AZ21" s="41"/>
      <c r="BA21" s="81">
        <f>total_amount_ba($B$2,$D$2,D21,F21,J21,K21,M21)</f>
        <v>0</v>
      </c>
      <c r="BB21" s="69">
        <f>BA21+SUM(N21:AZ21)</f>
        <v>0</v>
      </c>
      <c r="BC21" s="82" t="str">
        <f>SpellNumber(L21,BB21)</f>
        <v>INR Zero Only</v>
      </c>
      <c r="IE21" s="25"/>
      <c r="IF21" s="25"/>
      <c r="IG21" s="25"/>
      <c r="IH21" s="25"/>
      <c r="II21" s="25"/>
    </row>
    <row r="22" spans="1:243" s="24" customFormat="1" ht="33" customHeight="1">
      <c r="A22" s="55" t="s">
        <v>40</v>
      </c>
      <c r="B22" s="56"/>
      <c r="C22" s="58"/>
      <c r="D22" s="70"/>
      <c r="E22" s="59"/>
      <c r="F22" s="60"/>
      <c r="G22" s="60"/>
      <c r="H22" s="61"/>
      <c r="I22" s="61"/>
      <c r="J22" s="61"/>
      <c r="K22" s="61"/>
      <c r="L22" s="62"/>
      <c r="M22" s="6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70">
        <f>SUM(BA13:BA21)</f>
        <v>0</v>
      </c>
      <c r="BB22" s="70">
        <f>SUM(BB13:BB15)</f>
        <v>0</v>
      </c>
      <c r="BC22" s="82" t="str">
        <f>SpellNumber($E$2,BA22)</f>
        <v>INR Zero Only</v>
      </c>
      <c r="IE22" s="25">
        <v>4</v>
      </c>
      <c r="IF22" s="25" t="s">
        <v>37</v>
      </c>
      <c r="IG22" s="25" t="s">
        <v>39</v>
      </c>
      <c r="IH22" s="25">
        <v>10</v>
      </c>
      <c r="II22" s="25" t="s">
        <v>35</v>
      </c>
    </row>
    <row r="23" spans="1:243" s="32" customFormat="1" ht="39" customHeight="1" hidden="1">
      <c r="A23" s="56" t="s">
        <v>44</v>
      </c>
      <c r="B23" s="57"/>
      <c r="C23" s="52"/>
      <c r="D23" s="79"/>
      <c r="E23" s="53" t="s">
        <v>41</v>
      </c>
      <c r="F23" s="37"/>
      <c r="G23" s="28"/>
      <c r="H23" s="29"/>
      <c r="I23" s="29"/>
      <c r="J23" s="29"/>
      <c r="K23" s="30"/>
      <c r="L23" s="31"/>
      <c r="M23" s="63"/>
      <c r="O23" s="24"/>
      <c r="P23" s="24"/>
      <c r="Q23" s="24"/>
      <c r="R23" s="24"/>
      <c r="S23" s="24"/>
      <c r="BA23" s="71">
        <f>IF(ISBLANK(F23),0,IF(E23="Excess (+)",ROUND(BA22+(BA22*F23),2),IF(E23="Less (-)",ROUND(BA22+(BA22*F23*(-1)),2),0)))</f>
        <v>0</v>
      </c>
      <c r="BB23" s="74">
        <f>ROUND(BA23,0)</f>
        <v>0</v>
      </c>
      <c r="BC23" s="82" t="str">
        <f>SpellNumber(L23,BB23)</f>
        <v> Zero Only</v>
      </c>
      <c r="IE23" s="33"/>
      <c r="IF23" s="33"/>
      <c r="IG23" s="33"/>
      <c r="IH23" s="33"/>
      <c r="II23" s="33"/>
    </row>
    <row r="24" spans="1:243" s="32" customFormat="1" ht="37.5" customHeight="1">
      <c r="A24" s="55" t="s">
        <v>43</v>
      </c>
      <c r="B24" s="55"/>
      <c r="C24" s="103" t="str">
        <f>BC22</f>
        <v>INR Zero Only</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5"/>
      <c r="IE24" s="33"/>
      <c r="IF24" s="33"/>
      <c r="IG24" s="33"/>
      <c r="IH24" s="33"/>
      <c r="II24" s="33"/>
    </row>
    <row r="25" spans="3:243" s="14" customFormat="1" ht="15">
      <c r="C25" s="50"/>
      <c r="D25" s="80"/>
      <c r="E25" s="50"/>
      <c r="F25" s="34"/>
      <c r="G25" s="34"/>
      <c r="H25" s="34"/>
      <c r="I25" s="34"/>
      <c r="J25" s="34"/>
      <c r="K25" s="34"/>
      <c r="L25" s="34"/>
      <c r="M25" s="50"/>
      <c r="O25" s="34"/>
      <c r="BA25" s="72"/>
      <c r="BB25" s="11"/>
      <c r="BC25" s="50"/>
      <c r="IE25" s="15"/>
      <c r="IF25" s="15"/>
      <c r="IG25" s="15"/>
      <c r="IH25" s="15"/>
      <c r="II25" s="15"/>
    </row>
  </sheetData>
  <sheetProtection password="CE28" sheet="1" selectLockedCells="1"/>
  <mergeCells count="8">
    <mergeCell ref="A9:BC9"/>
    <mergeCell ref="C24:BC24"/>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5 M17 M19:M21">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type="list" allowBlank="1" showInputMessage="1" showErrorMessage="1" sqref="K13: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Itemcode/Make" prompt="Please enter text" sqref="C13:C21"/>
    <dataValidation type="list" allowBlank="1" showInputMessage="1" showErrorMessage="1" sqref="L19 L20 L13 L14 L15 L16 L17 L18 L21">
      <formula1>"INR"</formula1>
    </dataValidation>
    <dataValidation type="decimal" allowBlank="1" showInputMessage="1" showErrorMessage="1" promptTitle="Quantity" prompt="Please enter the Quantity for this item. " errorTitle="Invalid Entry" error="Only Numeric Values are allowed. " sqref="F13:F21 D19:D21 E13 E16:E19 D14:E15 D16:D17">
      <formula1>0</formula1>
      <formula2>999999999999999</formula2>
    </dataValidation>
    <dataValidation allowBlank="1" showInputMessage="1" showErrorMessage="1" promptTitle="Units" prompt="Please enter Units in text" sqref="E19:E21 D13 D16:D19 D14:E15 E16:E17"/>
    <dataValidation type="decimal" allowBlank="1" showInputMessage="1" showErrorMessage="1" errorTitle="Invalid Entry" error="Only Numeric Values are allowed. " sqref="A13:A21">
      <formula1>0</formula1>
      <formula2>999999999999999</formula2>
    </dataValidation>
  </dataValidations>
  <printOptions/>
  <pageMargins left="0.55" right="0.33" top="0.61" bottom="0.51" header="0.3" footer="0.3"/>
  <pageSetup fitToHeight="0" fitToWidth="1" horizontalDpi="600" verticalDpi="600" orientation="portrait" paperSize="9" scale="45" r:id="rId2"/>
  <drawing r:id="rId1"/>
</worksheet>
</file>

<file path=xl/worksheets/sheet4.xml><?xml version="1.0" encoding="utf-8"?>
<worksheet xmlns="http://schemas.openxmlformats.org/spreadsheetml/2006/main" xmlns:r="http://schemas.openxmlformats.org/officeDocument/2006/relationships">
  <sheetPr codeName="Sheet18">
    <tabColor theme="4" tint="-0.4999699890613556"/>
    <pageSetUpPr fitToPage="1"/>
  </sheetPr>
  <dimension ref="A1:II25"/>
  <sheetViews>
    <sheetView showGridLines="0" view="pageBreakPreview" zoomScale="60" zoomScaleNormal="80" zoomScalePageLayoutView="0" workbookViewId="0" topLeftCell="A5">
      <selection activeCell="M14" sqref="M14"/>
    </sheetView>
  </sheetViews>
  <sheetFormatPr defaultColWidth="9.140625" defaultRowHeight="15"/>
  <cols>
    <col min="1" max="1" width="13.421875" style="34" customWidth="1"/>
    <col min="2" max="2" width="82.7109375" style="34" customWidth="1"/>
    <col min="3" max="3" width="10.140625" style="50" hidden="1" customWidth="1"/>
    <col min="4" max="4" width="14.57421875" style="80" customWidth="1"/>
    <col min="5" max="5" width="11.28125" style="50" customWidth="1"/>
    <col min="6" max="6" width="14.421875" style="34" hidden="1" customWidth="1"/>
    <col min="7" max="7" width="14.140625" style="34" hidden="1" customWidth="1"/>
    <col min="8" max="9" width="12.140625" style="34" hidden="1" customWidth="1"/>
    <col min="10" max="10" width="9.00390625" style="34" hidden="1" customWidth="1"/>
    <col min="11" max="11" width="19.57421875" style="34" hidden="1" customWidth="1"/>
    <col min="12" max="12" width="14.28125" style="34" hidden="1" customWidth="1"/>
    <col min="13" max="13" width="21.8515625" style="50" customWidth="1"/>
    <col min="14" max="14" width="15.28125" style="35"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72" customWidth="1"/>
    <col min="54" max="54" width="18.8515625" style="72" hidden="1" customWidth="1"/>
    <col min="55" max="55" width="43.57421875" style="50" customWidth="1"/>
    <col min="56" max="238" width="9.140625" style="34" customWidth="1"/>
    <col min="239" max="243" width="9.140625" style="36" customWidth="1"/>
    <col min="244" max="16384" width="9.140625" style="34" customWidth="1"/>
  </cols>
  <sheetData>
    <row r="1" spans="1:243" s="1" customFormat="1" ht="25.5" customHeight="1">
      <c r="A1" s="106" t="str">
        <f>B2&amp;" BoQ"</f>
        <v>Item Rate BoQ</v>
      </c>
      <c r="B1" s="106"/>
      <c r="C1" s="106"/>
      <c r="D1" s="106"/>
      <c r="E1" s="106"/>
      <c r="F1" s="106"/>
      <c r="G1" s="106"/>
      <c r="H1" s="106"/>
      <c r="I1" s="106"/>
      <c r="J1" s="106"/>
      <c r="K1" s="106"/>
      <c r="L1" s="106"/>
      <c r="M1" s="47"/>
      <c r="O1" s="2"/>
      <c r="P1" s="2"/>
      <c r="Q1" s="3"/>
      <c r="BC1" s="47"/>
      <c r="IE1" s="3"/>
      <c r="IF1" s="3"/>
      <c r="IG1" s="3"/>
      <c r="IH1" s="3"/>
      <c r="II1" s="3"/>
    </row>
    <row r="2" spans="1:55" s="1" customFormat="1" ht="25.5" customHeight="1" hidden="1">
      <c r="A2" s="4" t="s">
        <v>3</v>
      </c>
      <c r="B2" s="4" t="s">
        <v>4</v>
      </c>
      <c r="C2" s="38" t="s">
        <v>5</v>
      </c>
      <c r="D2" s="75" t="s">
        <v>6</v>
      </c>
      <c r="E2" s="4" t="s">
        <v>7</v>
      </c>
      <c r="J2" s="5"/>
      <c r="K2" s="5"/>
      <c r="L2" s="5"/>
      <c r="M2" s="47"/>
      <c r="O2" s="2"/>
      <c r="P2" s="2"/>
      <c r="Q2" s="3"/>
      <c r="BC2" s="47"/>
    </row>
    <row r="3" spans="1:243" s="1" customFormat="1" ht="30" customHeight="1" hidden="1">
      <c r="A3" s="1" t="s">
        <v>8</v>
      </c>
      <c r="C3" s="47" t="s">
        <v>9</v>
      </c>
      <c r="D3" s="76"/>
      <c r="E3" s="47"/>
      <c r="M3" s="47"/>
      <c r="BC3" s="47"/>
      <c r="IE3" s="3"/>
      <c r="IF3" s="3"/>
      <c r="IG3" s="3"/>
      <c r="IH3" s="3"/>
      <c r="II3" s="3"/>
    </row>
    <row r="4" spans="1:243" s="6" customFormat="1" ht="30.75" customHeight="1">
      <c r="A4" s="107" t="s">
        <v>58</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7"/>
      <c r="IF4" s="7"/>
      <c r="IG4" s="7"/>
      <c r="IH4" s="7"/>
      <c r="II4" s="7"/>
    </row>
    <row r="5" spans="1:243" s="6" customFormat="1" ht="30.75" customHeight="1">
      <c r="A5" s="107" t="s">
        <v>89</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7"/>
      <c r="IF5" s="7"/>
      <c r="IG5" s="7"/>
      <c r="IH5" s="7"/>
      <c r="II5" s="7"/>
    </row>
    <row r="6" spans="1:243" s="6" customFormat="1" ht="30.75" customHeight="1">
      <c r="A6" s="107" t="s">
        <v>55</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7"/>
      <c r="IF6" s="7"/>
      <c r="IG6" s="7"/>
      <c r="IH6" s="7"/>
      <c r="II6" s="7"/>
    </row>
    <row r="7" spans="1:243" s="6" customFormat="1" ht="29.25" customHeight="1" hidden="1">
      <c r="A7" s="108" t="s">
        <v>10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7"/>
      <c r="IF7" s="7"/>
      <c r="IG7" s="7"/>
      <c r="IH7" s="7"/>
      <c r="II7" s="7"/>
    </row>
    <row r="8" spans="1:243" s="9" customFormat="1" ht="65.25" customHeight="1">
      <c r="A8" s="8" t="s">
        <v>45</v>
      </c>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1"/>
      <c r="IE8" s="10"/>
      <c r="IF8" s="10"/>
      <c r="IG8" s="10"/>
      <c r="IH8" s="10"/>
      <c r="II8" s="10"/>
    </row>
    <row r="9" spans="1:243" s="11" customFormat="1" ht="61.5" customHeight="1">
      <c r="A9" s="100" t="s">
        <v>93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2"/>
      <c r="IF9" s="12"/>
      <c r="IG9" s="12"/>
      <c r="IH9" s="12"/>
      <c r="II9" s="12"/>
    </row>
    <row r="10" spans="1:243" s="11" customFormat="1" ht="26.25" customHeight="1">
      <c r="A10" s="48" t="s">
        <v>11</v>
      </c>
      <c r="B10" s="48" t="s">
        <v>12</v>
      </c>
      <c r="C10" s="48" t="s">
        <v>12</v>
      </c>
      <c r="D10" s="77" t="s">
        <v>11</v>
      </c>
      <c r="E10" s="48" t="s">
        <v>12</v>
      </c>
      <c r="F10" s="48" t="s">
        <v>13</v>
      </c>
      <c r="G10" s="48" t="s">
        <v>13</v>
      </c>
      <c r="H10" s="48" t="s">
        <v>14</v>
      </c>
      <c r="I10" s="48" t="s">
        <v>12</v>
      </c>
      <c r="J10" s="48" t="s">
        <v>11</v>
      </c>
      <c r="K10" s="48" t="s">
        <v>15</v>
      </c>
      <c r="L10" s="48" t="s">
        <v>12</v>
      </c>
      <c r="M10" s="48" t="s">
        <v>11</v>
      </c>
      <c r="N10" s="48" t="s">
        <v>13</v>
      </c>
      <c r="O10" s="48" t="s">
        <v>13</v>
      </c>
      <c r="P10" s="48" t="s">
        <v>13</v>
      </c>
      <c r="Q10" s="48" t="s">
        <v>13</v>
      </c>
      <c r="R10" s="48" t="s">
        <v>14</v>
      </c>
      <c r="S10" s="48" t="s">
        <v>14</v>
      </c>
      <c r="T10" s="48" t="s">
        <v>13</v>
      </c>
      <c r="U10" s="48" t="s">
        <v>13</v>
      </c>
      <c r="V10" s="48" t="s">
        <v>13</v>
      </c>
      <c r="W10" s="48" t="s">
        <v>13</v>
      </c>
      <c r="X10" s="48" t="s">
        <v>14</v>
      </c>
      <c r="Y10" s="48" t="s">
        <v>14</v>
      </c>
      <c r="Z10" s="48" t="s">
        <v>13</v>
      </c>
      <c r="AA10" s="48" t="s">
        <v>13</v>
      </c>
      <c r="AB10" s="48" t="s">
        <v>13</v>
      </c>
      <c r="AC10" s="48" t="s">
        <v>13</v>
      </c>
      <c r="AD10" s="48" t="s">
        <v>14</v>
      </c>
      <c r="AE10" s="48" t="s">
        <v>14</v>
      </c>
      <c r="AF10" s="48" t="s">
        <v>13</v>
      </c>
      <c r="AG10" s="48" t="s">
        <v>13</v>
      </c>
      <c r="AH10" s="48" t="s">
        <v>13</v>
      </c>
      <c r="AI10" s="48" t="s">
        <v>13</v>
      </c>
      <c r="AJ10" s="48" t="s">
        <v>14</v>
      </c>
      <c r="AK10" s="48" t="s">
        <v>14</v>
      </c>
      <c r="AL10" s="48" t="s">
        <v>13</v>
      </c>
      <c r="AM10" s="48" t="s">
        <v>13</v>
      </c>
      <c r="AN10" s="48" t="s">
        <v>13</v>
      </c>
      <c r="AO10" s="48" t="s">
        <v>13</v>
      </c>
      <c r="AP10" s="48" t="s">
        <v>14</v>
      </c>
      <c r="AQ10" s="48" t="s">
        <v>14</v>
      </c>
      <c r="AR10" s="48" t="s">
        <v>13</v>
      </c>
      <c r="AS10" s="48" t="s">
        <v>13</v>
      </c>
      <c r="AT10" s="48" t="s">
        <v>11</v>
      </c>
      <c r="AU10" s="48" t="s">
        <v>11</v>
      </c>
      <c r="AV10" s="48" t="s">
        <v>14</v>
      </c>
      <c r="AW10" s="48" t="s">
        <v>14</v>
      </c>
      <c r="AX10" s="48" t="s">
        <v>11</v>
      </c>
      <c r="AY10" s="48" t="s">
        <v>11</v>
      </c>
      <c r="AZ10" s="48" t="s">
        <v>16</v>
      </c>
      <c r="BA10" s="48" t="s">
        <v>11</v>
      </c>
      <c r="BB10" s="48" t="s">
        <v>11</v>
      </c>
      <c r="BC10" s="48" t="s">
        <v>12</v>
      </c>
      <c r="IE10" s="12"/>
      <c r="IF10" s="12"/>
      <c r="IG10" s="12"/>
      <c r="IH10" s="12"/>
      <c r="II10" s="12"/>
    </row>
    <row r="11" spans="1:243" s="14" customFormat="1" ht="94.5" customHeight="1">
      <c r="A11" s="13" t="s">
        <v>0</v>
      </c>
      <c r="B11" s="13" t="s">
        <v>17</v>
      </c>
      <c r="C11" s="48" t="s">
        <v>1</v>
      </c>
      <c r="D11" s="77" t="s">
        <v>18</v>
      </c>
      <c r="E11" s="48" t="s">
        <v>19</v>
      </c>
      <c r="F11" s="13" t="s">
        <v>46</v>
      </c>
      <c r="G11" s="13"/>
      <c r="H11" s="13"/>
      <c r="I11" s="13" t="s">
        <v>20</v>
      </c>
      <c r="J11" s="13" t="s">
        <v>21</v>
      </c>
      <c r="K11" s="13" t="s">
        <v>22</v>
      </c>
      <c r="L11" s="13" t="s">
        <v>23</v>
      </c>
      <c r="M11" s="16" t="s">
        <v>61</v>
      </c>
      <c r="N11" s="13" t="s">
        <v>24</v>
      </c>
      <c r="O11" s="13" t="s">
        <v>25</v>
      </c>
      <c r="P11" s="13" t="s">
        <v>54</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5" t="s">
        <v>63</v>
      </c>
      <c r="BB11" s="45" t="s">
        <v>30</v>
      </c>
      <c r="BC11" s="67" t="s">
        <v>31</v>
      </c>
      <c r="IE11" s="15"/>
      <c r="IF11" s="15"/>
      <c r="IG11" s="15"/>
      <c r="IH11" s="15"/>
      <c r="II11" s="15"/>
    </row>
    <row r="12" spans="1:243" s="14" customFormat="1" ht="15">
      <c r="A12" s="17">
        <v>1</v>
      </c>
      <c r="B12" s="17">
        <v>2</v>
      </c>
      <c r="C12" s="49">
        <v>3</v>
      </c>
      <c r="D12" s="78">
        <v>4</v>
      </c>
      <c r="E12" s="49">
        <v>5</v>
      </c>
      <c r="F12" s="17">
        <v>6</v>
      </c>
      <c r="G12" s="17">
        <v>7</v>
      </c>
      <c r="H12" s="17">
        <v>8</v>
      </c>
      <c r="I12" s="17">
        <v>9</v>
      </c>
      <c r="J12" s="17">
        <v>10</v>
      </c>
      <c r="K12" s="17">
        <v>11</v>
      </c>
      <c r="L12" s="17">
        <v>12</v>
      </c>
      <c r="M12" s="49">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49">
        <v>53</v>
      </c>
      <c r="BB12" s="49">
        <v>54</v>
      </c>
      <c r="BC12" s="49">
        <v>55</v>
      </c>
      <c r="IE12" s="15"/>
      <c r="IF12" s="15"/>
      <c r="IG12" s="15"/>
      <c r="IH12" s="15"/>
      <c r="II12" s="15"/>
    </row>
    <row r="13" spans="1:243" s="24" customFormat="1" ht="42.75" customHeight="1">
      <c r="A13" s="94">
        <v>1</v>
      </c>
      <c r="B13" s="95" t="s">
        <v>86</v>
      </c>
      <c r="C13" s="51" t="s">
        <v>65</v>
      </c>
      <c r="D13" s="93"/>
      <c r="E13" s="96"/>
      <c r="F13" s="18"/>
      <c r="G13" s="19"/>
      <c r="H13" s="19"/>
      <c r="I13" s="18"/>
      <c r="J13" s="20"/>
      <c r="K13" s="21"/>
      <c r="L13" s="21"/>
      <c r="M13" s="64"/>
      <c r="N13" s="22"/>
      <c r="O13" s="22"/>
      <c r="P13" s="54"/>
      <c r="Q13" s="22"/>
      <c r="R13" s="22"/>
      <c r="S13" s="2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68"/>
      <c r="BB13" s="73"/>
      <c r="BC13" s="82"/>
      <c r="IE13" s="25">
        <v>1</v>
      </c>
      <c r="IF13" s="25" t="s">
        <v>32</v>
      </c>
      <c r="IG13" s="25" t="s">
        <v>33</v>
      </c>
      <c r="IH13" s="25">
        <v>10</v>
      </c>
      <c r="II13" s="25" t="s">
        <v>34</v>
      </c>
    </row>
    <row r="14" spans="1:243" s="24" customFormat="1" ht="26.25" customHeight="1">
      <c r="A14" s="97">
        <v>1.1</v>
      </c>
      <c r="B14" s="91" t="s">
        <v>82</v>
      </c>
      <c r="C14" s="51" t="s">
        <v>66</v>
      </c>
      <c r="D14" s="96">
        <v>6</v>
      </c>
      <c r="E14" s="93" t="s">
        <v>57</v>
      </c>
      <c r="F14" s="43"/>
      <c r="G14" s="26"/>
      <c r="H14" s="26"/>
      <c r="I14" s="18" t="s">
        <v>36</v>
      </c>
      <c r="J14" s="20">
        <f>IF(I14="Less(-)",-1,1)</f>
        <v>1</v>
      </c>
      <c r="K14" s="21" t="s">
        <v>42</v>
      </c>
      <c r="L14" s="21" t="s">
        <v>7</v>
      </c>
      <c r="M14" s="65"/>
      <c r="N14" s="39"/>
      <c r="O14" s="39"/>
      <c r="P14" s="42"/>
      <c r="Q14" s="39"/>
      <c r="R14" s="39"/>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4"/>
      <c r="AV14" s="41"/>
      <c r="AW14" s="41"/>
      <c r="AX14" s="41"/>
      <c r="AY14" s="41"/>
      <c r="AZ14" s="41"/>
      <c r="BA14" s="69">
        <f>total_amount_ba($B$2,$D$2,D14,F14,J14,K14,M14)</f>
        <v>0</v>
      </c>
      <c r="BB14" s="69">
        <f>BA14+SUM(N14:AZ14)</f>
        <v>0</v>
      </c>
      <c r="BC14" s="82" t="str">
        <f>SpellNumber(L14,BB14)</f>
        <v>INR Zero Only</v>
      </c>
      <c r="IE14" s="25">
        <v>1.02</v>
      </c>
      <c r="IF14" s="25" t="s">
        <v>37</v>
      </c>
      <c r="IG14" s="25" t="s">
        <v>38</v>
      </c>
      <c r="IH14" s="25">
        <v>213</v>
      </c>
      <c r="II14" s="25" t="s">
        <v>35</v>
      </c>
    </row>
    <row r="15" spans="1:243" s="24" customFormat="1" ht="47.25" customHeight="1">
      <c r="A15" s="97">
        <v>2</v>
      </c>
      <c r="B15" s="95" t="s">
        <v>87</v>
      </c>
      <c r="C15" s="51" t="s">
        <v>67</v>
      </c>
      <c r="D15" s="96"/>
      <c r="E15" s="93"/>
      <c r="F15" s="18"/>
      <c r="G15" s="19"/>
      <c r="H15" s="19"/>
      <c r="I15" s="18"/>
      <c r="J15" s="20"/>
      <c r="K15" s="21"/>
      <c r="L15" s="21"/>
      <c r="M15" s="64"/>
      <c r="N15" s="22"/>
      <c r="O15" s="22"/>
      <c r="P15" s="54"/>
      <c r="Q15" s="22"/>
      <c r="R15" s="22"/>
      <c r="S15" s="23"/>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68"/>
      <c r="BB15" s="73"/>
      <c r="BC15" s="82"/>
      <c r="IE15" s="25">
        <v>1</v>
      </c>
      <c r="IF15" s="25" t="s">
        <v>32</v>
      </c>
      <c r="IG15" s="25" t="s">
        <v>33</v>
      </c>
      <c r="IH15" s="25">
        <v>10</v>
      </c>
      <c r="II15" s="25" t="s">
        <v>34</v>
      </c>
    </row>
    <row r="16" spans="1:243" s="24" customFormat="1" ht="26.25" customHeight="1">
      <c r="A16" s="115">
        <v>2.1</v>
      </c>
      <c r="B16" s="91" t="s">
        <v>83</v>
      </c>
      <c r="C16" s="51" t="s">
        <v>68</v>
      </c>
      <c r="D16" s="96">
        <v>9</v>
      </c>
      <c r="E16" s="93" t="s">
        <v>57</v>
      </c>
      <c r="F16" s="43"/>
      <c r="G16" s="26"/>
      <c r="H16" s="26"/>
      <c r="I16" s="18" t="s">
        <v>36</v>
      </c>
      <c r="J16" s="20">
        <f>IF(I16="Less(-)",-1,1)</f>
        <v>1</v>
      </c>
      <c r="K16" s="21" t="s">
        <v>42</v>
      </c>
      <c r="L16" s="21" t="s">
        <v>7</v>
      </c>
      <c r="M16" s="65"/>
      <c r="N16" s="39"/>
      <c r="O16" s="39"/>
      <c r="P16" s="42"/>
      <c r="Q16" s="39"/>
      <c r="R16" s="39"/>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4"/>
      <c r="AV16" s="41"/>
      <c r="AW16" s="41"/>
      <c r="AX16" s="41"/>
      <c r="AY16" s="41"/>
      <c r="AZ16" s="41"/>
      <c r="BA16" s="69">
        <f>total_amount_ba($B$2,$D$2,D16,F16,J16,K16,M16)</f>
        <v>0</v>
      </c>
      <c r="BB16" s="69">
        <f>BA16+SUM(N16:AZ16)</f>
        <v>0</v>
      </c>
      <c r="BC16" s="82" t="str">
        <f>SpellNumber(L16,BB16)</f>
        <v>INR Zero Only</v>
      </c>
      <c r="IE16" s="25">
        <v>1.02</v>
      </c>
      <c r="IF16" s="25" t="s">
        <v>37</v>
      </c>
      <c r="IG16" s="25" t="s">
        <v>38</v>
      </c>
      <c r="IH16" s="25">
        <v>213</v>
      </c>
      <c r="II16" s="25" t="s">
        <v>35</v>
      </c>
    </row>
    <row r="17" spans="1:243" s="24" customFormat="1" ht="26.25" customHeight="1">
      <c r="A17" s="97">
        <v>2.2</v>
      </c>
      <c r="B17" s="91" t="s">
        <v>84</v>
      </c>
      <c r="C17" s="51" t="s">
        <v>69</v>
      </c>
      <c r="D17" s="116">
        <v>3</v>
      </c>
      <c r="E17" s="93" t="s">
        <v>57</v>
      </c>
      <c r="F17" s="43"/>
      <c r="G17" s="26"/>
      <c r="H17" s="26"/>
      <c r="I17" s="18" t="s">
        <v>36</v>
      </c>
      <c r="J17" s="20">
        <f>IF(I17="Less(-)",-1,1)</f>
        <v>1</v>
      </c>
      <c r="K17" s="21" t="s">
        <v>42</v>
      </c>
      <c r="L17" s="21" t="s">
        <v>7</v>
      </c>
      <c r="M17" s="65"/>
      <c r="N17" s="39"/>
      <c r="O17" s="39"/>
      <c r="P17" s="42"/>
      <c r="Q17" s="39"/>
      <c r="R17" s="39"/>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4"/>
      <c r="AV17" s="41"/>
      <c r="AW17" s="41"/>
      <c r="AX17" s="41"/>
      <c r="AY17" s="41"/>
      <c r="AZ17" s="41"/>
      <c r="BA17" s="69">
        <f>total_amount_ba($B$2,$D$2,D17,F17,J17,K17,M17)</f>
        <v>0</v>
      </c>
      <c r="BB17" s="69">
        <f>BA17+SUM(N17:AZ17)</f>
        <v>0</v>
      </c>
      <c r="BC17" s="82" t="str">
        <f>SpellNumber(L17,BB17)</f>
        <v>INR Zero Only</v>
      </c>
      <c r="IE17" s="25">
        <v>1.02</v>
      </c>
      <c r="IF17" s="25" t="s">
        <v>37</v>
      </c>
      <c r="IG17" s="25" t="s">
        <v>38</v>
      </c>
      <c r="IH17" s="25">
        <v>213</v>
      </c>
      <c r="II17" s="25" t="s">
        <v>35</v>
      </c>
    </row>
    <row r="18" spans="1:243" s="24" customFormat="1" ht="50.25" customHeight="1">
      <c r="A18" s="97">
        <v>3</v>
      </c>
      <c r="B18" s="99" t="s">
        <v>64</v>
      </c>
      <c r="C18" s="51" t="s">
        <v>47</v>
      </c>
      <c r="D18" s="93"/>
      <c r="E18" s="96"/>
      <c r="F18" s="18"/>
      <c r="G18" s="19"/>
      <c r="H18" s="19"/>
      <c r="I18" s="18"/>
      <c r="J18" s="20"/>
      <c r="K18" s="21"/>
      <c r="L18" s="21"/>
      <c r="M18" s="64"/>
      <c r="N18" s="22"/>
      <c r="O18" s="22"/>
      <c r="P18" s="54"/>
      <c r="Q18" s="22"/>
      <c r="R18" s="22"/>
      <c r="S18" s="23"/>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68"/>
      <c r="BB18" s="73"/>
      <c r="BC18" s="82"/>
      <c r="IE18" s="25"/>
      <c r="IF18" s="25"/>
      <c r="IG18" s="25"/>
      <c r="IH18" s="25"/>
      <c r="II18" s="25"/>
    </row>
    <row r="19" spans="1:243" s="24" customFormat="1" ht="26.25" customHeight="1">
      <c r="A19" s="97">
        <v>3.1</v>
      </c>
      <c r="B19" s="91" t="s">
        <v>82</v>
      </c>
      <c r="C19" s="51" t="s">
        <v>48</v>
      </c>
      <c r="D19" s="96">
        <v>6</v>
      </c>
      <c r="E19" s="93" t="s">
        <v>57</v>
      </c>
      <c r="F19" s="43"/>
      <c r="G19" s="26"/>
      <c r="H19" s="26"/>
      <c r="I19" s="18" t="s">
        <v>36</v>
      </c>
      <c r="J19" s="20">
        <f>IF(I19="Less(-)",-1,1)</f>
        <v>1</v>
      </c>
      <c r="K19" s="21" t="s">
        <v>42</v>
      </c>
      <c r="L19" s="21" t="s">
        <v>7</v>
      </c>
      <c r="M19" s="65"/>
      <c r="N19" s="39"/>
      <c r="O19" s="39"/>
      <c r="P19" s="42"/>
      <c r="Q19" s="39"/>
      <c r="R19" s="39"/>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4"/>
      <c r="AV19" s="41"/>
      <c r="AW19" s="41"/>
      <c r="AX19" s="41"/>
      <c r="AY19" s="41"/>
      <c r="AZ19" s="41"/>
      <c r="BA19" s="69">
        <f>total_amount_ba($B$2,$D$2,D19,F19,J19,K19,M19)</f>
        <v>0</v>
      </c>
      <c r="BB19" s="69">
        <f>BA19+SUM(N19:AZ19)</f>
        <v>0</v>
      </c>
      <c r="BC19" s="82" t="str">
        <f>SpellNumber(L19,BB19)</f>
        <v>INR Zero Only</v>
      </c>
      <c r="IE19" s="25">
        <v>1.02</v>
      </c>
      <c r="IF19" s="25" t="s">
        <v>37</v>
      </c>
      <c r="IG19" s="25" t="s">
        <v>38</v>
      </c>
      <c r="IH19" s="25">
        <v>213</v>
      </c>
      <c r="II19" s="25" t="s">
        <v>35</v>
      </c>
    </row>
    <row r="20" spans="1:243" s="24" customFormat="1" ht="26.25" customHeight="1">
      <c r="A20" s="97">
        <v>3.2</v>
      </c>
      <c r="B20" s="91" t="s">
        <v>83</v>
      </c>
      <c r="C20" s="51" t="s">
        <v>49</v>
      </c>
      <c r="D20" s="96">
        <v>9</v>
      </c>
      <c r="E20" s="93" t="s">
        <v>57</v>
      </c>
      <c r="F20" s="43"/>
      <c r="G20" s="26"/>
      <c r="H20" s="26"/>
      <c r="I20" s="18" t="s">
        <v>36</v>
      </c>
      <c r="J20" s="20">
        <f>IF(I20="Less(-)",-1,1)</f>
        <v>1</v>
      </c>
      <c r="K20" s="21" t="s">
        <v>42</v>
      </c>
      <c r="L20" s="21" t="s">
        <v>7</v>
      </c>
      <c r="M20" s="65"/>
      <c r="N20" s="39"/>
      <c r="O20" s="39"/>
      <c r="P20" s="42"/>
      <c r="Q20" s="39"/>
      <c r="R20" s="39"/>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4"/>
      <c r="AV20" s="41"/>
      <c r="AW20" s="41"/>
      <c r="AX20" s="41"/>
      <c r="AY20" s="41"/>
      <c r="AZ20" s="41"/>
      <c r="BA20" s="69">
        <f>total_amount_ba($B$2,$D$2,D20,F20,J20,K20,M20)</f>
        <v>0</v>
      </c>
      <c r="BB20" s="69">
        <f>BA20+SUM(N20:AZ20)</f>
        <v>0</v>
      </c>
      <c r="BC20" s="82" t="str">
        <f>SpellNumber(L20,BB20)</f>
        <v>INR Zero Only</v>
      </c>
      <c r="IE20" s="25">
        <v>1.02</v>
      </c>
      <c r="IF20" s="25" t="s">
        <v>37</v>
      </c>
      <c r="IG20" s="25" t="s">
        <v>38</v>
      </c>
      <c r="IH20" s="25">
        <v>213</v>
      </c>
      <c r="II20" s="25" t="s">
        <v>35</v>
      </c>
    </row>
    <row r="21" spans="1:243" s="24" customFormat="1" ht="26.25" customHeight="1">
      <c r="A21" s="97">
        <v>3.3</v>
      </c>
      <c r="B21" s="91" t="s">
        <v>84</v>
      </c>
      <c r="C21" s="51" t="s">
        <v>50</v>
      </c>
      <c r="D21" s="96">
        <v>3</v>
      </c>
      <c r="E21" s="93" t="s">
        <v>57</v>
      </c>
      <c r="F21" s="43"/>
      <c r="G21" s="26"/>
      <c r="H21" s="26"/>
      <c r="I21" s="18" t="s">
        <v>36</v>
      </c>
      <c r="J21" s="20">
        <f>IF(I21="Less(-)",-1,1)</f>
        <v>1</v>
      </c>
      <c r="K21" s="21" t="s">
        <v>42</v>
      </c>
      <c r="L21" s="21" t="s">
        <v>7</v>
      </c>
      <c r="M21" s="65"/>
      <c r="N21" s="39"/>
      <c r="O21" s="39"/>
      <c r="P21" s="42"/>
      <c r="Q21" s="39"/>
      <c r="R21" s="39"/>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4"/>
      <c r="AV21" s="41"/>
      <c r="AW21" s="41"/>
      <c r="AX21" s="41"/>
      <c r="AY21" s="41"/>
      <c r="AZ21" s="41"/>
      <c r="BA21" s="81">
        <f>total_amount_ba($B$2,$D$2,D21,F21,J21,K21,M21)</f>
        <v>0</v>
      </c>
      <c r="BB21" s="69">
        <f>BA21+SUM(N21:AZ21)</f>
        <v>0</v>
      </c>
      <c r="BC21" s="82" t="str">
        <f>SpellNumber(L21,BB21)</f>
        <v>INR Zero Only</v>
      </c>
      <c r="IE21" s="25"/>
      <c r="IF21" s="25"/>
      <c r="IG21" s="25"/>
      <c r="IH21" s="25"/>
      <c r="II21" s="25"/>
    </row>
    <row r="22" spans="1:243" s="24" customFormat="1" ht="33" customHeight="1">
      <c r="A22" s="55" t="s">
        <v>40</v>
      </c>
      <c r="B22" s="56"/>
      <c r="C22" s="58"/>
      <c r="D22" s="70"/>
      <c r="E22" s="59"/>
      <c r="F22" s="60"/>
      <c r="G22" s="60"/>
      <c r="H22" s="61"/>
      <c r="I22" s="61"/>
      <c r="J22" s="61"/>
      <c r="K22" s="61"/>
      <c r="L22" s="62"/>
      <c r="M22" s="6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70">
        <f>SUM(BA13:BA21)</f>
        <v>0</v>
      </c>
      <c r="BB22" s="70">
        <f>SUM(BB13:BB14)</f>
        <v>0</v>
      </c>
      <c r="BC22" s="82" t="str">
        <f>SpellNumber($E$2,BA22)</f>
        <v>INR Zero Only</v>
      </c>
      <c r="IE22" s="25">
        <v>4</v>
      </c>
      <c r="IF22" s="25" t="s">
        <v>37</v>
      </c>
      <c r="IG22" s="25" t="s">
        <v>39</v>
      </c>
      <c r="IH22" s="25">
        <v>10</v>
      </c>
      <c r="II22" s="25" t="s">
        <v>35</v>
      </c>
    </row>
    <row r="23" spans="1:243" s="32" customFormat="1" ht="39" customHeight="1" hidden="1">
      <c r="A23" s="56" t="s">
        <v>44</v>
      </c>
      <c r="B23" s="57"/>
      <c r="C23" s="52"/>
      <c r="D23" s="79"/>
      <c r="E23" s="53" t="s">
        <v>41</v>
      </c>
      <c r="F23" s="37"/>
      <c r="G23" s="28"/>
      <c r="H23" s="29"/>
      <c r="I23" s="29"/>
      <c r="J23" s="29"/>
      <c r="K23" s="30"/>
      <c r="L23" s="31"/>
      <c r="M23" s="63"/>
      <c r="O23" s="24"/>
      <c r="P23" s="24"/>
      <c r="Q23" s="24"/>
      <c r="R23" s="24"/>
      <c r="S23" s="24"/>
      <c r="BA23" s="71">
        <f>IF(ISBLANK(F23),0,IF(E23="Excess (+)",ROUND(BA22+(BA22*F23),2),IF(E23="Less (-)",ROUND(BA22+(BA22*F23*(-1)),2),0)))</f>
        <v>0</v>
      </c>
      <c r="BB23" s="74">
        <f>ROUND(BA23,0)</f>
        <v>0</v>
      </c>
      <c r="BC23" s="82" t="str">
        <f>SpellNumber(L23,BB23)</f>
        <v> Zero Only</v>
      </c>
      <c r="IE23" s="33"/>
      <c r="IF23" s="33"/>
      <c r="IG23" s="33"/>
      <c r="IH23" s="33"/>
      <c r="II23" s="33"/>
    </row>
    <row r="24" spans="1:243" s="32" customFormat="1" ht="37.5" customHeight="1">
      <c r="A24" s="55" t="s">
        <v>43</v>
      </c>
      <c r="B24" s="55"/>
      <c r="C24" s="103" t="str">
        <f>BC22</f>
        <v>INR Zero Only</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5"/>
      <c r="IE24" s="33"/>
      <c r="IF24" s="33"/>
      <c r="IG24" s="33"/>
      <c r="IH24" s="33"/>
      <c r="II24" s="33"/>
    </row>
    <row r="25" spans="3:243" s="14" customFormat="1" ht="15">
      <c r="C25" s="50"/>
      <c r="D25" s="80"/>
      <c r="E25" s="50"/>
      <c r="F25" s="34"/>
      <c r="G25" s="34"/>
      <c r="H25" s="34"/>
      <c r="I25" s="34"/>
      <c r="J25" s="34"/>
      <c r="K25" s="34"/>
      <c r="L25" s="34"/>
      <c r="M25" s="50"/>
      <c r="O25" s="34"/>
      <c r="BA25" s="72"/>
      <c r="BB25" s="11"/>
      <c r="BC25" s="50"/>
      <c r="IE25" s="15"/>
      <c r="IF25" s="15"/>
      <c r="IG25" s="15"/>
      <c r="IH25" s="15"/>
      <c r="II25" s="15"/>
    </row>
  </sheetData>
  <sheetProtection password="CE28" sheet="1" selectLockedCells="1"/>
  <mergeCells count="8">
    <mergeCell ref="A9:BC9"/>
    <mergeCell ref="C24:BC24"/>
    <mergeCell ref="A1:L1"/>
    <mergeCell ref="A4:BC4"/>
    <mergeCell ref="A5:BC5"/>
    <mergeCell ref="A6:BC6"/>
    <mergeCell ref="A7:BC7"/>
    <mergeCell ref="B8:BC8"/>
  </mergeCells>
  <dataValidations count="21">
    <dataValidation allowBlank="1" showInputMessage="1" showErrorMessage="1" promptTitle="Units" prompt="Please enter Units in text" sqref="D13:D19 E19:E21 E14:E17"/>
    <dataValidation type="decimal" allowBlank="1" showInputMessage="1" showErrorMessage="1" promptTitle="Quantity" prompt="Please enter the Quantity for this item. " errorTitle="Invalid Entry" error="Only Numeric Values are allowed. " sqref="F13:F21 D19:D21 D14:D17 E13:E19">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allowBlank="1" showInputMessage="1" showErrorMessage="1" promptTitle="Rate Entry" prompt="Please enter VAT charges in Rupees for this item. " errorTitle="Invaid Entry" error="Only Numeric Values are allowed. " sqref="M14 M16:M17 M19:M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21">
      <formula1>0</formula1>
      <formula2>999999999999999</formula2>
    </dataValidation>
    <dataValidation type="list" allowBlank="1" showInputMessage="1" showErrorMessage="1" sqref="L20 L13 L14 L15 L16 L17 L18 L19 L21">
      <formula1>"INR"</formula1>
    </dataValidation>
    <dataValidation allowBlank="1" showInputMessage="1" showErrorMessage="1" promptTitle="Itemcode/Make" prompt="Please enter text" sqref="C13:C21"/>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s>
  <printOptions/>
  <pageMargins left="0.55" right="0.33" top="0.61" bottom="0.51" header="0.3" footer="0.3"/>
  <pageSetup fitToHeight="0"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2" t="s">
        <v>2</v>
      </c>
      <c r="F6" s="112"/>
      <c r="G6" s="112"/>
      <c r="H6" s="112"/>
      <c r="I6" s="112"/>
      <c r="J6" s="112"/>
      <c r="K6" s="112"/>
    </row>
    <row r="7" spans="5:11" ht="15">
      <c r="E7" s="112"/>
      <c r="F7" s="112"/>
      <c r="G7" s="112"/>
      <c r="H7" s="112"/>
      <c r="I7" s="112"/>
      <c r="J7" s="112"/>
      <c r="K7" s="112"/>
    </row>
    <row r="8" spans="5:11" ht="15">
      <c r="E8" s="112"/>
      <c r="F8" s="112"/>
      <c r="G8" s="112"/>
      <c r="H8" s="112"/>
      <c r="I8" s="112"/>
      <c r="J8" s="112"/>
      <c r="K8" s="112"/>
    </row>
    <row r="9" spans="5:11" ht="15">
      <c r="E9" s="112"/>
      <c r="F9" s="112"/>
      <c r="G9" s="112"/>
      <c r="H9" s="112"/>
      <c r="I9" s="112"/>
      <c r="J9" s="112"/>
      <c r="K9" s="112"/>
    </row>
    <row r="10" spans="5:11" ht="15">
      <c r="E10" s="112"/>
      <c r="F10" s="112"/>
      <c r="G10" s="112"/>
      <c r="H10" s="112"/>
      <c r="I10" s="112"/>
      <c r="J10" s="112"/>
      <c r="K10" s="112"/>
    </row>
    <row r="11" spans="5:11" ht="15">
      <c r="E11" s="112"/>
      <c r="F11" s="112"/>
      <c r="G11" s="112"/>
      <c r="H11" s="112"/>
      <c r="I11" s="112"/>
      <c r="J11" s="112"/>
      <c r="K11" s="112"/>
    </row>
    <row r="12" spans="5:11" ht="15">
      <c r="E12" s="112"/>
      <c r="F12" s="112"/>
      <c r="G12" s="112"/>
      <c r="H12" s="112"/>
      <c r="I12" s="112"/>
      <c r="J12" s="112"/>
      <c r="K12" s="112"/>
    </row>
    <row r="13" spans="5:11" ht="15">
      <c r="E13" s="112"/>
      <c r="F13" s="112"/>
      <c r="G13" s="112"/>
      <c r="H13" s="112"/>
      <c r="I13" s="112"/>
      <c r="J13" s="112"/>
      <c r="K13" s="112"/>
    </row>
    <row r="14" spans="5:11" ht="15">
      <c r="E14" s="112"/>
      <c r="F14" s="112"/>
      <c r="G14" s="112"/>
      <c r="H14" s="112"/>
      <c r="I14" s="112"/>
      <c r="J14" s="112"/>
      <c r="K14" s="11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partha boruah</cp:lastModifiedBy>
  <cp:lastPrinted>2024-03-12T08:44:17Z</cp:lastPrinted>
  <dcterms:created xsi:type="dcterms:W3CDTF">2009-01-30T06:42:42Z</dcterms:created>
  <dcterms:modified xsi:type="dcterms:W3CDTF">2024-03-12T09:12:30Z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