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9468"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'[1]Config'!$G$2:$G$5</definedName>
    <definedName name="_xlnm.Print_Area" localSheetId="0">'BoQ1'!$A$1:$BC$32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<sst xmlns="http://schemas.openxmlformats.org/spreadsheetml/2006/main" count="233" uniqueCount="71">
  <si>
    <t>Sl.
No.</t>
  </si>
  <si>
    <t>Item Code / Make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</si>
  <si>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</si>
  <si>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</si>
  <si>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</si>
  <si>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</si>
  <si>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</si>
  <si>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</si>
  <si>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</si>
  <si>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</si>
  <si>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</si>
  <si>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</si>
  <si>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</si>
  <si>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</si>
  <si>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</si>
  <si>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</si>
  <si>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</si>
  <si>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</si>
  <si>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</si>
  <si>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</si>
  <si>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</si>
  <si>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</si>
  <si>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</si>
  <si>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</si>
  <si>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</si>
  <si>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</si>
  <si>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</si>
  <si>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</si>
  <si>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</si>
  <si>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</si>
  <si>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</si>
  <si>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</si>
  <si>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</si>
  <si>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</si>
  <si>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</si>
  <si>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</si>
  <si>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</si>
  <si>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</si>
  <si>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</si>
  <si>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</si>
  <si>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</si>
  <si>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</si>
  <si>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</si>
  <si>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</si>
  <si>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</si>
  <si>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Freight and Insurance Charges ( incl Unloading &amp; Stacking)</t>
  </si>
  <si>
    <t>Contract No:  Nil</t>
  </si>
  <si>
    <r>
      <rPr>
        <b/>
        <sz val="11"/>
        <color indexed="30"/>
        <rFont val="Arial"/>
        <family val="2"/>
      </rPr>
      <t>Unit ExWorks</t>
    </r>
    <r>
      <rPr>
        <b/>
        <sz val="11"/>
        <color indexed="56"/>
        <rFont val="Arial"/>
        <family val="2"/>
      </rPr>
      <t xml:space="preserve">
(exclusive of taxes)</t>
    </r>
    <r>
      <rPr>
        <b/>
        <sz val="11"/>
        <color indexed="30"/>
        <rFont val="Arial"/>
        <family val="2"/>
      </rPr>
      <t xml:space="preserve">
</t>
    </r>
    <r>
      <rPr>
        <b/>
        <sz val="11"/>
        <rFont val="Arial"/>
        <family val="2"/>
      </rPr>
      <t xml:space="preserve">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</si>
  <si>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rPr>
        <b/>
        <sz val="11"/>
        <color indexed="30"/>
        <rFont val="Arial"/>
        <family val="2"/>
      </rPr>
      <t>TOTAL AMOUNT</t>
    </r>
    <r>
      <rPr>
        <b/>
        <sz val="11"/>
        <color indexed="18"/>
        <rFont val="Arial"/>
        <family val="2"/>
      </rPr>
      <t xml:space="preserve">  (Without Taxes)
in
</t>
    </r>
    <r>
      <rPr>
        <b/>
        <sz val="11"/>
        <color indexed="10"/>
        <rFont val="Arial"/>
        <family val="2"/>
      </rPr>
      <t>Rs.      P</t>
    </r>
  </si>
  <si>
    <t>SD-WAN Firewall Appliance at DC-DR (in High Availability mode at DC)-Type 1</t>
  </si>
  <si>
    <t>SD-WAN Firewall Appliance @ Branch - Type 2</t>
  </si>
  <si>
    <t>SD-WAN Firewall Appliance @ very small branch -Type 3</t>
  </si>
  <si>
    <t>SD-WAN Virtual Firewall Appliance @ ERP DC &amp; DR, Type – 4</t>
  </si>
  <si>
    <t>On premise SD-WAN Management and Logging at DC &amp; DR</t>
  </si>
  <si>
    <t xml:space="preserve">VPN Server and VPN Client License for 100 Users </t>
  </si>
  <si>
    <t>Server with MS Windows Server 2022- Standard (for active directory implementation)</t>
  </si>
  <si>
    <t>27 U Floor Mount Server Rack for DC-DR</t>
  </si>
  <si>
    <t>6 U Wall mount Rack for Branches</t>
  </si>
  <si>
    <t>2 Mtr. Cat 6 UTP Cable</t>
  </si>
  <si>
    <t>600 VA Line-Interactive UPS - 1 years Warranty on both UPS and Battery</t>
  </si>
  <si>
    <t>5 KVA Online UPS with 30 min. battery backup-3 years Warranty on both UPS and Battery</t>
  </si>
  <si>
    <t>Basic Electrification at Site (Electrical Cable Laying from the MCB to Rack UPS - 30 Mtr. Max Distance from MCB to Rack)</t>
  </si>
  <si>
    <t>Electrical Earthing for DC and DR center</t>
  </si>
  <si>
    <t>Electrical Earthing Branch</t>
  </si>
  <si>
    <t>One time Installation, Configuration and commissioning of complete SD-WAN Solution and Active Directory Implementation and Documentation and Project management</t>
  </si>
  <si>
    <t>Training for Officials of AEGCL</t>
  </si>
  <si>
    <t>Set</t>
  </si>
  <si>
    <t>Tender Inviting Authority: CGM PP&amp;D AEGCL</t>
  </si>
  <si>
    <t>Name of Work: Development, Installation, Customization &amp; Deployment of Security Infrastructure along with NGFW in all offices and GSS with modernization of WAN interconnectivity of AEGCL</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</si>
  <si>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</si>
  <si>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Sat</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</si>
</sst>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4009]dd\ mmmm\ yyyy"/>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1"/>
      <color indexed="30"/>
      <name val="Arial"/>
      <family val="2"/>
    </font>
    <font>
      <b/>
      <sz val="11"/>
      <color indexed="18"/>
      <name val="Arial"/>
      <family val="2"/>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31"/>
      <name val="Arial"/>
      <family val="2"/>
    </font>
    <font>
      <sz val="11"/>
      <color indexed="23"/>
      <name val="Calibri"/>
      <family val="2"/>
    </font>
    <font>
      <b/>
      <sz val="14"/>
      <color indexed="17"/>
      <name val="Arial"/>
      <family val="2"/>
    </font>
    <font>
      <b/>
      <sz val="11"/>
      <color indexed="16"/>
      <name val="Arial"/>
      <family val="2"/>
    </font>
    <font>
      <b/>
      <sz val="12"/>
      <color indexed="16"/>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sz val="11"/>
      <color theme="0" tint="-0.4999699890613556"/>
      <name val="Calibri"/>
      <family val="2"/>
    </font>
    <font>
      <b/>
      <sz val="14"/>
      <color rgb="FF007A37"/>
      <name val="Arial"/>
      <family val="2"/>
    </font>
    <font>
      <b/>
      <sz val="11"/>
      <color rgb="FF800000"/>
      <name val="Arial"/>
      <family val="2"/>
    </font>
    <font>
      <b/>
      <sz val="12"/>
      <color rgb="FF800000"/>
      <name val="Arial"/>
      <family val="2"/>
    </font>
    <font>
      <sz val="11"/>
      <color rgb="FF0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top style="thin"/>
      <bottom style="thin"/>
    </border>
    <border>
      <left>
        <color indexed="63"/>
      </left>
      <right>
        <color indexed="63"/>
      </right>
      <top>
        <color indexed="63"/>
      </top>
      <bottom style="thin"/>
    </border>
    <border>
      <left style="thin"/>
      <right/>
      <top>
        <color indexed="63"/>
      </top>
      <bottom style="thin"/>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4">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8" fontId="3" fillId="0" borderId="0" xfId="57" applyNumberFormat="1" applyFont="1" applyFill="1" applyAlignment="1">
      <alignment vertical="top"/>
      <protection/>
    </xf>
    <xf numFmtId="0" fontId="64"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8" fontId="66" fillId="0" borderId="14" xfId="58" applyNumberFormat="1" applyFont="1" applyFill="1" applyBorder="1" applyAlignment="1">
      <alignment horizontal="right" vertical="top"/>
      <protection/>
    </xf>
    <xf numFmtId="178" fontId="6" fillId="0" borderId="15" xfId="58" applyNumberFormat="1" applyFont="1" applyFill="1" applyBorder="1" applyAlignment="1">
      <alignment horizontal="right" vertical="top"/>
      <protection/>
    </xf>
    <xf numFmtId="10" fontId="67" fillId="33" borderId="11" xfId="64" applyNumberFormat="1" applyFont="1" applyFill="1" applyBorder="1" applyAlignment="1">
      <alignment horizontal="center" vertical="center"/>
    </xf>
    <xf numFmtId="0" fontId="61" fillId="0" borderId="0" xfId="59" applyNumberFormat="1" applyFont="1" applyFill="1" applyBorder="1" applyAlignment="1" applyProtection="1">
      <alignment horizontal="center" vertical="center"/>
      <protection/>
    </xf>
    <xf numFmtId="2" fontId="2" fillId="0" borderId="13" xfId="57" applyNumberFormat="1" applyFont="1" applyFill="1" applyBorder="1" applyAlignment="1" applyProtection="1">
      <alignment horizontal="right" vertical="top"/>
      <protection locked="0"/>
    </xf>
    <xf numFmtId="2" fontId="2" fillId="0" borderId="11" xfId="57" applyNumberFormat="1" applyFont="1" applyFill="1" applyBorder="1" applyAlignment="1">
      <alignment horizontal="center" vertical="top" wrapText="1"/>
      <protection/>
    </xf>
    <xf numFmtId="2" fontId="2" fillId="0" borderId="13" xfId="57" applyNumberFormat="1" applyFont="1" applyFill="1" applyBorder="1" applyAlignment="1">
      <alignment horizontal="center" vertical="top" wrapText="1"/>
      <protection/>
    </xf>
    <xf numFmtId="2" fontId="2" fillId="0" borderId="16" xfId="58" applyNumberFormat="1" applyFont="1" applyFill="1" applyBorder="1" applyAlignment="1">
      <alignment horizontal="right" vertical="top"/>
      <protection/>
    </xf>
    <xf numFmtId="2" fontId="2" fillId="0" borderId="13" xfId="57" applyNumberFormat="1" applyFont="1" applyFill="1" applyBorder="1" applyAlignment="1" applyProtection="1">
      <alignment horizontal="center" vertical="top" wrapText="1"/>
      <protection/>
    </xf>
    <xf numFmtId="2" fontId="3"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6" fillId="0" borderId="13" xfId="58" applyNumberFormat="1" applyFont="1" applyFill="1" applyBorder="1" applyAlignment="1">
      <alignment vertical="top"/>
      <protection/>
    </xf>
    <xf numFmtId="0" fontId="63" fillId="0" borderId="11" xfId="58"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center"/>
      <protection/>
    </xf>
    <xf numFmtId="0" fontId="2" fillId="0" borderId="11"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0" fillId="0" borderId="0" xfId="57" applyNumberFormat="1" applyFill="1" applyAlignment="1">
      <alignment horizontal="center" vertical="center"/>
      <protection/>
    </xf>
    <xf numFmtId="0" fontId="3" fillId="0" borderId="12" xfId="58" applyNumberFormat="1" applyFont="1" applyFill="1" applyBorder="1" applyAlignment="1">
      <alignment horizontal="center" vertical="center"/>
      <protection/>
    </xf>
    <xf numFmtId="0" fontId="64" fillId="0" borderId="12" xfId="57" applyNumberFormat="1" applyFont="1" applyFill="1" applyBorder="1" applyAlignment="1" applyProtection="1">
      <alignment horizontal="center" vertical="center"/>
      <protection/>
    </xf>
    <xf numFmtId="0" fontId="68" fillId="33" borderId="11" xfId="58" applyNumberFormat="1" applyFont="1" applyFill="1" applyBorder="1" applyAlignment="1" applyProtection="1">
      <alignment horizontal="center" vertical="center" wrapText="1"/>
      <protection locked="0"/>
    </xf>
    <xf numFmtId="0" fontId="2" fillId="0" borderId="13" xfId="58" applyNumberFormat="1" applyFont="1" applyFill="1" applyBorder="1" applyAlignment="1">
      <alignment horizontal="left" vertical="center"/>
      <protection/>
    </xf>
    <xf numFmtId="0" fontId="2" fillId="0" borderId="10" xfId="58" applyNumberFormat="1" applyFont="1" applyFill="1" applyBorder="1" applyAlignment="1">
      <alignment horizontal="left" vertical="center"/>
      <protection/>
    </xf>
    <xf numFmtId="0" fontId="2" fillId="0" borderId="17" xfId="58" applyNumberFormat="1" applyFont="1" applyFill="1" applyBorder="1" applyAlignment="1">
      <alignment horizontal="left" vertical="center"/>
      <protection/>
    </xf>
    <xf numFmtId="0" fontId="3" fillId="0" borderId="0" xfId="58" applyNumberFormat="1" applyFont="1" applyFill="1" applyBorder="1" applyAlignment="1">
      <alignment horizontal="center" vertical="center"/>
      <protection/>
    </xf>
    <xf numFmtId="0" fontId="3" fillId="0" borderId="0"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 fontId="61" fillId="0" borderId="0" xfId="59" applyNumberFormat="1" applyFont="1" applyFill="1" applyBorder="1" applyAlignment="1" applyProtection="1">
      <alignment horizontal="center" vertical="center"/>
      <protection/>
    </xf>
    <xf numFmtId="1" fontId="3" fillId="0" borderId="0" xfId="57" applyNumberFormat="1" applyFont="1" applyFill="1" applyBorder="1" applyAlignment="1">
      <alignment horizontal="center" vertical="center"/>
      <protection/>
    </xf>
    <xf numFmtId="1" fontId="2" fillId="0" borderId="11" xfId="57" applyNumberFormat="1" applyFont="1" applyFill="1" applyBorder="1" applyAlignment="1">
      <alignment horizontal="center" vertical="center" wrapText="1"/>
      <protection/>
    </xf>
    <xf numFmtId="1" fontId="2" fillId="0" borderId="13" xfId="57" applyNumberFormat="1" applyFont="1" applyFill="1" applyBorder="1" applyAlignment="1">
      <alignment horizontal="center" vertical="center" wrapText="1"/>
      <protection/>
    </xf>
    <xf numFmtId="1" fontId="3" fillId="0" borderId="0" xfId="58" applyNumberFormat="1" applyFont="1" applyFill="1" applyBorder="1" applyAlignment="1">
      <alignment horizontal="center" vertical="center"/>
      <protection/>
    </xf>
    <xf numFmtId="1" fontId="14" fillId="0" borderId="11" xfId="58" applyNumberFormat="1" applyFont="1" applyFill="1" applyBorder="1" applyAlignment="1" applyProtection="1">
      <alignment horizontal="center" vertical="center" wrapText="1"/>
      <protection locked="0"/>
    </xf>
    <xf numFmtId="1" fontId="0" fillId="0" borderId="0" xfId="57" applyNumberFormat="1" applyFill="1" applyAlignment="1">
      <alignment horizontal="center" vertical="center"/>
      <protection/>
    </xf>
    <xf numFmtId="2" fontId="3" fillId="0" borderId="13" xfId="59" applyNumberFormat="1" applyFont="1" applyFill="1" applyBorder="1" applyAlignment="1">
      <alignment horizontal="center" vertical="center"/>
      <protection/>
    </xf>
    <xf numFmtId="0" fontId="69" fillId="0" borderId="13" xfId="59" applyNumberFormat="1" applyFont="1" applyFill="1" applyBorder="1" applyAlignment="1">
      <alignment horizontal="center" vertical="center" wrapText="1"/>
      <protection/>
    </xf>
    <xf numFmtId="0" fontId="3" fillId="0" borderId="13" xfId="58" applyFont="1" applyFill="1" applyBorder="1" applyAlignment="1">
      <alignment vertical="top" wrapText="1"/>
      <protection/>
    </xf>
    <xf numFmtId="2" fontId="3" fillId="0" borderId="13" xfId="58" applyNumberFormat="1" applyFont="1" applyFill="1" applyBorder="1" applyAlignment="1">
      <alignment horizontal="center" vertical="center"/>
      <protection/>
    </xf>
    <xf numFmtId="0" fontId="3" fillId="0" borderId="13" xfId="57" applyFont="1" applyFill="1" applyBorder="1" applyAlignment="1">
      <alignment horizontal="center" vertical="center"/>
      <protection/>
    </xf>
    <xf numFmtId="0" fontId="2" fillId="0" borderId="19" xfId="58" applyNumberFormat="1" applyFont="1" applyFill="1" applyBorder="1" applyAlignment="1">
      <alignment horizontal="left" vertical="center"/>
      <protection/>
    </xf>
    <xf numFmtId="2" fontId="3" fillId="0" borderId="10" xfId="59" applyNumberFormat="1" applyFont="1" applyFill="1" applyBorder="1" applyAlignment="1">
      <alignment horizontal="center" vertical="center"/>
      <protection/>
    </xf>
    <xf numFmtId="0" fontId="69" fillId="0" borderId="20" xfId="59" applyNumberFormat="1" applyFont="1" applyFill="1" applyBorder="1" applyAlignment="1">
      <alignment horizontal="center" vertical="center" wrapText="1"/>
      <protection/>
    </xf>
    <xf numFmtId="0" fontId="69" fillId="0" borderId="13" xfId="0" applyFont="1" applyFill="1" applyBorder="1" applyAlignment="1">
      <alignment vertical="center" wrapText="1"/>
    </xf>
    <xf numFmtId="0" fontId="2" fillId="0" borderId="10"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center" wrapText="1"/>
      <protection/>
    </xf>
    <xf numFmtId="0" fontId="6" fillId="0" borderId="17" xfId="58" applyNumberFormat="1" applyFont="1" applyFill="1" applyBorder="1" applyAlignment="1">
      <alignment horizontal="center" vertical="center" wrapText="1"/>
      <protection/>
    </xf>
    <xf numFmtId="0" fontId="6" fillId="0" borderId="20" xfId="58" applyNumberFormat="1" applyFont="1" applyFill="1" applyBorder="1" applyAlignment="1">
      <alignment horizontal="center" vertical="center"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18"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7" xfId="58" applyNumberFormat="1" applyFont="1" applyFill="1" applyBorder="1" applyAlignment="1" applyProtection="1">
      <alignment horizontal="left" vertical="top"/>
      <protection locked="0"/>
    </xf>
    <xf numFmtId="0" fontId="2" fillId="0" borderId="20"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4 2"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2095500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rnav\Documents\AEGCL\IIIT%20Bay\IIITBAY-%20Tender%20Doc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pageSetUpPr fitToPage="1"/>
  </sheetPr>
  <dimension ref="A1:II33"/>
  <sheetViews>
    <sheetView showGridLines="0" zoomScale="65" zoomScaleNormal="65" zoomScalePageLayoutView="0" workbookViewId="0" topLeftCell="A1">
      <selection activeCell="M29" sqref="M29"/>
    </sheetView>
  </sheetViews>
  <sheetFormatPr defaultColWidth="9.140625" defaultRowHeight="15"/>
  <cols>
    <col min="1" max="1" width="15.140625" style="35" customWidth="1"/>
    <col min="2" max="2" width="75.140625" style="35" customWidth="1"/>
    <col min="3" max="3" width="9.7109375" style="54" hidden="1" customWidth="1"/>
    <col min="4" max="4" width="12.28125" style="71" customWidth="1"/>
    <col min="5" max="5" width="16.00390625" style="54" customWidth="1"/>
    <col min="6" max="6" width="14.421875" style="35" hidden="1" customWidth="1"/>
    <col min="7" max="7" width="8.421875" style="35" hidden="1" customWidth="1"/>
    <col min="8" max="8" width="6.28125" style="35" hidden="1" customWidth="1"/>
    <col min="9" max="9" width="13.7109375" style="35" hidden="1" customWidth="1"/>
    <col min="10" max="10" width="10.28125" style="35" hidden="1" customWidth="1"/>
    <col min="11" max="11" width="11.421875" style="35" hidden="1" customWidth="1"/>
    <col min="12" max="12" width="15.421875" style="35" hidden="1" customWidth="1"/>
    <col min="13" max="13" width="21.8515625" style="35" customWidth="1"/>
    <col min="14" max="14" width="15.28125" style="36" hidden="1" customWidth="1"/>
    <col min="15" max="15" width="14.28125" style="35" hidden="1" customWidth="1"/>
    <col min="16" max="16" width="17.28125" style="35" hidden="1" customWidth="1"/>
    <col min="17" max="17" width="18.421875" style="35" hidden="1" customWidth="1"/>
    <col min="18" max="18" width="17.421875" style="35" hidden="1" customWidth="1"/>
    <col min="19" max="19" width="14.7109375" style="35" hidden="1" customWidth="1"/>
    <col min="20" max="20" width="14.8515625" style="35" hidden="1" customWidth="1"/>
    <col min="21" max="21" width="16.421875" style="35" hidden="1" customWidth="1"/>
    <col min="22" max="22" width="13.00390625" style="35" hidden="1" customWidth="1"/>
    <col min="23" max="51" width="9.140625" style="35" hidden="1" customWidth="1"/>
    <col min="52" max="52" width="10.28125" style="35" hidden="1" customWidth="1"/>
    <col min="53" max="53" width="20.28125" style="35" customWidth="1"/>
    <col min="54" max="54" width="16.28125" style="35" hidden="1" customWidth="1"/>
    <col min="55" max="55" width="43.57421875" style="35" customWidth="1"/>
    <col min="56" max="238" width="9.140625" style="35" customWidth="1"/>
    <col min="239" max="243" width="9.140625" style="37" customWidth="1"/>
    <col min="244" max="16384" width="9.140625" style="35" customWidth="1"/>
  </cols>
  <sheetData>
    <row r="1" spans="1:243" s="1" customFormat="1" ht="25.5" customHeight="1">
      <c r="A1" s="87" t="str">
        <f>B2&amp;" BoQ"</f>
        <v>Item Rate BoQ</v>
      </c>
      <c r="B1" s="87"/>
      <c r="C1" s="87"/>
      <c r="D1" s="87"/>
      <c r="E1" s="87"/>
      <c r="F1" s="87"/>
      <c r="G1" s="87"/>
      <c r="H1" s="87"/>
      <c r="I1" s="87"/>
      <c r="J1" s="87"/>
      <c r="K1" s="87"/>
      <c r="L1" s="87"/>
      <c r="O1" s="2"/>
      <c r="P1" s="2"/>
      <c r="Q1" s="3"/>
      <c r="IE1" s="3"/>
      <c r="IF1" s="3"/>
      <c r="IG1" s="3"/>
      <c r="IH1" s="3"/>
      <c r="II1" s="3"/>
    </row>
    <row r="2" spans="1:17" s="1" customFormat="1" ht="25.5" customHeight="1" hidden="1">
      <c r="A2" s="4" t="s">
        <v>3</v>
      </c>
      <c r="B2" s="4" t="s">
        <v>4</v>
      </c>
      <c r="C2" s="41" t="s">
        <v>5</v>
      </c>
      <c r="D2" s="65" t="s">
        <v>6</v>
      </c>
      <c r="E2" s="4" t="s">
        <v>7</v>
      </c>
      <c r="J2" s="5"/>
      <c r="K2" s="5"/>
      <c r="L2" s="5"/>
      <c r="O2" s="2"/>
      <c r="P2" s="2"/>
      <c r="Q2" s="3"/>
    </row>
    <row r="3" spans="1:243" s="1" customFormat="1" ht="30" customHeight="1" hidden="1">
      <c r="A3" s="1" t="s">
        <v>8</v>
      </c>
      <c r="C3" s="51" t="s">
        <v>9</v>
      </c>
      <c r="D3" s="66"/>
      <c r="E3" s="51"/>
      <c r="IE3" s="3"/>
      <c r="IF3" s="3"/>
      <c r="IG3" s="3"/>
      <c r="IH3" s="3"/>
      <c r="II3" s="3"/>
    </row>
    <row r="4" spans="1:243" s="6" customFormat="1" ht="30.75" customHeight="1">
      <c r="A4" s="88" t="s">
        <v>67</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7"/>
      <c r="IF4" s="7"/>
      <c r="IG4" s="7"/>
      <c r="IH4" s="7"/>
      <c r="II4" s="7"/>
    </row>
    <row r="5" spans="1:243" s="6" customFormat="1" ht="30.75" customHeight="1">
      <c r="A5" s="88" t="s">
        <v>68</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7"/>
      <c r="IF5" s="7"/>
      <c r="IG5" s="7"/>
      <c r="IH5" s="7"/>
      <c r="II5" s="7"/>
    </row>
    <row r="6" spans="1:243" s="6" customFormat="1" ht="30.75" customHeight="1">
      <c r="A6" s="88" t="s">
        <v>46</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7"/>
      <c r="IF6" s="7"/>
      <c r="IG6" s="7"/>
      <c r="IH6" s="7"/>
      <c r="II6" s="7"/>
    </row>
    <row r="7" spans="1:243" s="6" customFormat="1" ht="29.25" customHeight="1" hidden="1">
      <c r="A7" s="89" t="s">
        <v>10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7"/>
      <c r="IF7" s="7"/>
      <c r="IG7" s="7"/>
      <c r="IH7" s="7"/>
      <c r="II7" s="7"/>
    </row>
    <row r="8" spans="1:243" s="9" customFormat="1" ht="65.25" customHeight="1">
      <c r="A8" s="8" t="s">
        <v>43</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IE8" s="10"/>
      <c r="IF8" s="10"/>
      <c r="IG8" s="10"/>
      <c r="IH8" s="10"/>
      <c r="II8" s="10"/>
    </row>
    <row r="9" spans="1:243" s="11" customFormat="1" ht="61.5" customHeight="1">
      <c r="A9" s="81" t="s">
        <v>69</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12"/>
      <c r="IF9" s="12"/>
      <c r="IG9" s="12"/>
      <c r="IH9" s="12"/>
      <c r="II9" s="12"/>
    </row>
    <row r="10" spans="1:243" s="11" customFormat="1" ht="26.25" customHeight="1">
      <c r="A10" s="52" t="s">
        <v>11</v>
      </c>
      <c r="B10" s="52" t="s">
        <v>12</v>
      </c>
      <c r="C10" s="52" t="s">
        <v>12</v>
      </c>
      <c r="D10" s="67" t="s">
        <v>11</v>
      </c>
      <c r="E10" s="52" t="s">
        <v>12</v>
      </c>
      <c r="F10" s="52" t="s">
        <v>13</v>
      </c>
      <c r="G10" s="52" t="s">
        <v>13</v>
      </c>
      <c r="H10" s="52" t="s">
        <v>14</v>
      </c>
      <c r="I10" s="52" t="s">
        <v>12</v>
      </c>
      <c r="J10" s="52" t="s">
        <v>11</v>
      </c>
      <c r="K10" s="52" t="s">
        <v>15</v>
      </c>
      <c r="L10" s="52" t="s">
        <v>12</v>
      </c>
      <c r="M10" s="52" t="s">
        <v>11</v>
      </c>
      <c r="N10" s="52" t="s">
        <v>13</v>
      </c>
      <c r="O10" s="52" t="s">
        <v>13</v>
      </c>
      <c r="P10" s="52" t="s">
        <v>13</v>
      </c>
      <c r="Q10" s="52" t="s">
        <v>13</v>
      </c>
      <c r="R10" s="52" t="s">
        <v>14</v>
      </c>
      <c r="S10" s="52" t="s">
        <v>14</v>
      </c>
      <c r="T10" s="52" t="s">
        <v>13</v>
      </c>
      <c r="U10" s="52" t="s">
        <v>13</v>
      </c>
      <c r="V10" s="52" t="s">
        <v>13</v>
      </c>
      <c r="W10" s="52" t="s">
        <v>13</v>
      </c>
      <c r="X10" s="52" t="s">
        <v>14</v>
      </c>
      <c r="Y10" s="52" t="s">
        <v>14</v>
      </c>
      <c r="Z10" s="52" t="s">
        <v>13</v>
      </c>
      <c r="AA10" s="52" t="s">
        <v>13</v>
      </c>
      <c r="AB10" s="52" t="s">
        <v>13</v>
      </c>
      <c r="AC10" s="52" t="s">
        <v>13</v>
      </c>
      <c r="AD10" s="52" t="s">
        <v>14</v>
      </c>
      <c r="AE10" s="52" t="s">
        <v>14</v>
      </c>
      <c r="AF10" s="52" t="s">
        <v>13</v>
      </c>
      <c r="AG10" s="52" t="s">
        <v>13</v>
      </c>
      <c r="AH10" s="52" t="s">
        <v>13</v>
      </c>
      <c r="AI10" s="52" t="s">
        <v>13</v>
      </c>
      <c r="AJ10" s="52" t="s">
        <v>14</v>
      </c>
      <c r="AK10" s="52" t="s">
        <v>14</v>
      </c>
      <c r="AL10" s="52" t="s">
        <v>13</v>
      </c>
      <c r="AM10" s="52" t="s">
        <v>13</v>
      </c>
      <c r="AN10" s="52" t="s">
        <v>13</v>
      </c>
      <c r="AO10" s="52" t="s">
        <v>13</v>
      </c>
      <c r="AP10" s="52" t="s">
        <v>14</v>
      </c>
      <c r="AQ10" s="52" t="s">
        <v>14</v>
      </c>
      <c r="AR10" s="52" t="s">
        <v>13</v>
      </c>
      <c r="AS10" s="52" t="s">
        <v>13</v>
      </c>
      <c r="AT10" s="52" t="s">
        <v>11</v>
      </c>
      <c r="AU10" s="52" t="s">
        <v>11</v>
      </c>
      <c r="AV10" s="52" t="s">
        <v>14</v>
      </c>
      <c r="AW10" s="52" t="s">
        <v>14</v>
      </c>
      <c r="AX10" s="52" t="s">
        <v>11</v>
      </c>
      <c r="AY10" s="52" t="s">
        <v>11</v>
      </c>
      <c r="AZ10" s="52" t="s">
        <v>16</v>
      </c>
      <c r="BA10" s="52" t="s">
        <v>11</v>
      </c>
      <c r="BB10" s="52" t="s">
        <v>11</v>
      </c>
      <c r="BC10" s="52" t="s">
        <v>12</v>
      </c>
      <c r="IE10" s="12"/>
      <c r="IF10" s="12"/>
      <c r="IG10" s="12"/>
      <c r="IH10" s="12"/>
      <c r="II10" s="12"/>
    </row>
    <row r="11" spans="1:243" s="14" customFormat="1" ht="94.5" customHeight="1">
      <c r="A11" s="13" t="s">
        <v>0</v>
      </c>
      <c r="B11" s="13" t="s">
        <v>17</v>
      </c>
      <c r="C11" s="52" t="s">
        <v>1</v>
      </c>
      <c r="D11" s="67" t="s">
        <v>18</v>
      </c>
      <c r="E11" s="52" t="s">
        <v>19</v>
      </c>
      <c r="F11" s="13" t="s">
        <v>44</v>
      </c>
      <c r="G11" s="13"/>
      <c r="H11" s="13"/>
      <c r="I11" s="13" t="s">
        <v>20</v>
      </c>
      <c r="J11" s="13" t="s">
        <v>21</v>
      </c>
      <c r="K11" s="13" t="s">
        <v>22</v>
      </c>
      <c r="L11" s="13" t="s">
        <v>23</v>
      </c>
      <c r="M11" s="16" t="s">
        <v>47</v>
      </c>
      <c r="N11" s="13" t="s">
        <v>24</v>
      </c>
      <c r="O11" s="13" t="s">
        <v>25</v>
      </c>
      <c r="P11" s="13" t="s">
        <v>45</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0" t="s">
        <v>48</v>
      </c>
      <c r="BB11" s="17" t="s">
        <v>30</v>
      </c>
      <c r="BC11" s="50" t="s">
        <v>31</v>
      </c>
      <c r="IE11" s="15"/>
      <c r="IF11" s="15"/>
      <c r="IG11" s="15"/>
      <c r="IH11" s="15"/>
      <c r="II11" s="15"/>
    </row>
    <row r="12" spans="1:243" s="14" customFormat="1" ht="13.5">
      <c r="A12" s="18">
        <v>1</v>
      </c>
      <c r="B12" s="18">
        <v>2</v>
      </c>
      <c r="C12" s="53">
        <v>3</v>
      </c>
      <c r="D12" s="68">
        <v>4</v>
      </c>
      <c r="E12" s="53">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4" customFormat="1" ht="13.5">
      <c r="A13" s="72">
        <v>1</v>
      </c>
      <c r="B13" s="74" t="s">
        <v>49</v>
      </c>
      <c r="C13" s="73">
        <v>1</v>
      </c>
      <c r="D13" s="75">
        <v>3</v>
      </c>
      <c r="E13" s="76" t="s">
        <v>33</v>
      </c>
      <c r="F13" s="47"/>
      <c r="G13" s="26"/>
      <c r="H13" s="20"/>
      <c r="I13" s="19" t="s">
        <v>34</v>
      </c>
      <c r="J13" s="21">
        <f aca="true" t="shared" si="0" ref="J13:J18">IF(I13="Less(-)",-1,1)</f>
        <v>1</v>
      </c>
      <c r="K13" s="22" t="s">
        <v>40</v>
      </c>
      <c r="L13" s="22" t="s">
        <v>7</v>
      </c>
      <c r="M13" s="48"/>
      <c r="N13" s="42"/>
      <c r="O13" s="42"/>
      <c r="P13" s="46"/>
      <c r="Q13" s="42"/>
      <c r="R13" s="42"/>
      <c r="S13" s="43"/>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5">
        <f aca="true" t="shared" si="1" ref="BA13:BA18">total_amount_ba($B$2,$D$2,D13,F13,J13,K13,M13)</f>
        <v>0</v>
      </c>
      <c r="BB13" s="45">
        <f aca="true" t="shared" si="2" ref="BB13:BB18">BA13+SUM(N13:AZ13)</f>
        <v>0</v>
      </c>
      <c r="BC13" s="23" t="str">
        <f aca="true" t="shared" si="3" ref="BC13:BC18">SpellNumber(L13,BB13)</f>
        <v>INR Zero Only</v>
      </c>
      <c r="IE13" s="25">
        <v>1.01</v>
      </c>
      <c r="IF13" s="25" t="s">
        <v>35</v>
      </c>
      <c r="IG13" s="25" t="s">
        <v>32</v>
      </c>
      <c r="IH13" s="25">
        <v>123.223</v>
      </c>
      <c r="II13" s="25" t="s">
        <v>33</v>
      </c>
    </row>
    <row r="14" spans="1:243" s="24" customFormat="1" ht="39" customHeight="1">
      <c r="A14" s="72">
        <v>2</v>
      </c>
      <c r="B14" s="74" t="s">
        <v>50</v>
      </c>
      <c r="C14" s="73">
        <v>2</v>
      </c>
      <c r="D14" s="75">
        <v>7</v>
      </c>
      <c r="E14" s="76" t="s">
        <v>33</v>
      </c>
      <c r="F14" s="47"/>
      <c r="G14" s="26"/>
      <c r="H14" s="20"/>
      <c r="I14" s="19" t="s">
        <v>34</v>
      </c>
      <c r="J14" s="21">
        <f t="shared" si="0"/>
        <v>1</v>
      </c>
      <c r="K14" s="22" t="s">
        <v>40</v>
      </c>
      <c r="L14" s="22" t="s">
        <v>7</v>
      </c>
      <c r="M14" s="48"/>
      <c r="N14" s="42"/>
      <c r="O14" s="42"/>
      <c r="P14" s="46"/>
      <c r="Q14" s="42"/>
      <c r="R14" s="42"/>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5">
        <f t="shared" si="1"/>
        <v>0</v>
      </c>
      <c r="BB14" s="45">
        <f t="shared" si="2"/>
        <v>0</v>
      </c>
      <c r="BC14" s="23" t="str">
        <f t="shared" si="3"/>
        <v>INR Zero Only</v>
      </c>
      <c r="IE14" s="25">
        <v>1.01</v>
      </c>
      <c r="IF14" s="25" t="s">
        <v>35</v>
      </c>
      <c r="IG14" s="25" t="s">
        <v>32</v>
      </c>
      <c r="IH14" s="25">
        <v>123.223</v>
      </c>
      <c r="II14" s="25" t="s">
        <v>33</v>
      </c>
    </row>
    <row r="15" spans="1:243" s="24" customFormat="1" ht="13.5">
      <c r="A15" s="72">
        <v>3</v>
      </c>
      <c r="B15" s="74" t="s">
        <v>51</v>
      </c>
      <c r="C15" s="73">
        <v>3</v>
      </c>
      <c r="D15" s="75">
        <v>114</v>
      </c>
      <c r="E15" s="76" t="s">
        <v>33</v>
      </c>
      <c r="F15" s="47"/>
      <c r="G15" s="26"/>
      <c r="H15" s="20"/>
      <c r="I15" s="19" t="s">
        <v>34</v>
      </c>
      <c r="J15" s="21">
        <f t="shared" si="0"/>
        <v>1</v>
      </c>
      <c r="K15" s="22" t="s">
        <v>40</v>
      </c>
      <c r="L15" s="22" t="s">
        <v>7</v>
      </c>
      <c r="M15" s="48"/>
      <c r="N15" s="42"/>
      <c r="O15" s="42"/>
      <c r="P15" s="46"/>
      <c r="Q15" s="42"/>
      <c r="R15" s="42"/>
      <c r="S15" s="4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5">
        <f t="shared" si="1"/>
        <v>0</v>
      </c>
      <c r="BB15" s="45">
        <f t="shared" si="2"/>
        <v>0</v>
      </c>
      <c r="BC15" s="23" t="str">
        <f t="shared" si="3"/>
        <v>INR Zero Only</v>
      </c>
      <c r="IE15" s="25">
        <v>1.01</v>
      </c>
      <c r="IF15" s="25" t="s">
        <v>35</v>
      </c>
      <c r="IG15" s="25" t="s">
        <v>32</v>
      </c>
      <c r="IH15" s="25">
        <v>123.223</v>
      </c>
      <c r="II15" s="25" t="s">
        <v>33</v>
      </c>
    </row>
    <row r="16" spans="1:243" s="24" customFormat="1" ht="45" customHeight="1">
      <c r="A16" s="78">
        <v>4</v>
      </c>
      <c r="B16" s="74" t="s">
        <v>52</v>
      </c>
      <c r="C16" s="79">
        <v>4</v>
      </c>
      <c r="D16" s="75">
        <v>2</v>
      </c>
      <c r="E16" s="76" t="s">
        <v>66</v>
      </c>
      <c r="F16" s="47"/>
      <c r="G16" s="26"/>
      <c r="H16" s="20"/>
      <c r="I16" s="19" t="s">
        <v>34</v>
      </c>
      <c r="J16" s="21">
        <f t="shared" si="0"/>
        <v>1</v>
      </c>
      <c r="K16" s="22" t="s">
        <v>40</v>
      </c>
      <c r="L16" s="22" t="s">
        <v>7</v>
      </c>
      <c r="M16" s="48"/>
      <c r="N16" s="42"/>
      <c r="O16" s="42"/>
      <c r="P16" s="46"/>
      <c r="Q16" s="42"/>
      <c r="R16" s="42"/>
      <c r="S16" s="43"/>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5">
        <f t="shared" si="1"/>
        <v>0</v>
      </c>
      <c r="BB16" s="45">
        <f t="shared" si="2"/>
        <v>0</v>
      </c>
      <c r="BC16" s="23" t="str">
        <f t="shared" si="3"/>
        <v>INR Zero Only</v>
      </c>
      <c r="IE16" s="25">
        <v>1.01</v>
      </c>
      <c r="IF16" s="25" t="s">
        <v>35</v>
      </c>
      <c r="IG16" s="25" t="s">
        <v>32</v>
      </c>
      <c r="IH16" s="25">
        <v>123.223</v>
      </c>
      <c r="II16" s="25" t="s">
        <v>33</v>
      </c>
    </row>
    <row r="17" spans="1:243" s="24" customFormat="1" ht="13.5">
      <c r="A17" s="78">
        <v>5</v>
      </c>
      <c r="B17" s="80" t="s">
        <v>53</v>
      </c>
      <c r="C17" s="79">
        <v>5</v>
      </c>
      <c r="D17" s="75">
        <v>2</v>
      </c>
      <c r="E17" s="76" t="s">
        <v>66</v>
      </c>
      <c r="F17" s="47"/>
      <c r="G17" s="26"/>
      <c r="H17" s="20"/>
      <c r="I17" s="19" t="s">
        <v>34</v>
      </c>
      <c r="J17" s="21">
        <f t="shared" si="0"/>
        <v>1</v>
      </c>
      <c r="K17" s="22" t="s">
        <v>40</v>
      </c>
      <c r="L17" s="22" t="s">
        <v>7</v>
      </c>
      <c r="M17" s="48"/>
      <c r="N17" s="42"/>
      <c r="O17" s="42"/>
      <c r="P17" s="46"/>
      <c r="Q17" s="42"/>
      <c r="R17" s="42"/>
      <c r="S17" s="43"/>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5">
        <f t="shared" si="1"/>
        <v>0</v>
      </c>
      <c r="BB17" s="45">
        <f t="shared" si="2"/>
        <v>0</v>
      </c>
      <c r="BC17" s="23" t="str">
        <f t="shared" si="3"/>
        <v>INR Zero Only</v>
      </c>
      <c r="IE17" s="25">
        <v>1.01</v>
      </c>
      <c r="IF17" s="25" t="s">
        <v>35</v>
      </c>
      <c r="IG17" s="25" t="s">
        <v>32</v>
      </c>
      <c r="IH17" s="25">
        <v>123.223</v>
      </c>
      <c r="II17" s="25" t="s">
        <v>33</v>
      </c>
    </row>
    <row r="18" spans="1:243" s="24" customFormat="1" ht="28.5" customHeight="1">
      <c r="A18" s="78">
        <v>6</v>
      </c>
      <c r="B18" s="80" t="s">
        <v>54</v>
      </c>
      <c r="C18" s="79">
        <v>6</v>
      </c>
      <c r="D18" s="75">
        <v>1</v>
      </c>
      <c r="E18" s="76" t="s">
        <v>66</v>
      </c>
      <c r="F18" s="47"/>
      <c r="G18" s="26"/>
      <c r="H18" s="20"/>
      <c r="I18" s="19" t="s">
        <v>34</v>
      </c>
      <c r="J18" s="21">
        <f t="shared" si="0"/>
        <v>1</v>
      </c>
      <c r="K18" s="22" t="s">
        <v>40</v>
      </c>
      <c r="L18" s="22" t="s">
        <v>7</v>
      </c>
      <c r="M18" s="48"/>
      <c r="N18" s="42"/>
      <c r="O18" s="42"/>
      <c r="P18" s="46"/>
      <c r="Q18" s="42"/>
      <c r="R18" s="42"/>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5">
        <f t="shared" si="1"/>
        <v>0</v>
      </c>
      <c r="BB18" s="45">
        <f t="shared" si="2"/>
        <v>0</v>
      </c>
      <c r="BC18" s="23" t="str">
        <f t="shared" si="3"/>
        <v>INR Zero Only</v>
      </c>
      <c r="IE18" s="25">
        <v>1.01</v>
      </c>
      <c r="IF18" s="25" t="s">
        <v>35</v>
      </c>
      <c r="IG18" s="25" t="s">
        <v>32</v>
      </c>
      <c r="IH18" s="25">
        <v>123.223</v>
      </c>
      <c r="II18" s="25" t="s">
        <v>33</v>
      </c>
    </row>
    <row r="19" spans="1:243" s="24" customFormat="1" ht="35.25" customHeight="1">
      <c r="A19" s="78">
        <v>7</v>
      </c>
      <c r="B19" s="80" t="s">
        <v>55</v>
      </c>
      <c r="C19" s="79">
        <v>7</v>
      </c>
      <c r="D19" s="75">
        <v>2</v>
      </c>
      <c r="E19" s="76" t="s">
        <v>66</v>
      </c>
      <c r="F19" s="47"/>
      <c r="G19" s="26"/>
      <c r="H19" s="20"/>
      <c r="I19" s="19" t="s">
        <v>34</v>
      </c>
      <c r="J19" s="21">
        <f aca="true" t="shared" si="4" ref="J19:J26">IF(I19="Less(-)",-1,1)</f>
        <v>1</v>
      </c>
      <c r="K19" s="22" t="s">
        <v>40</v>
      </c>
      <c r="L19" s="22" t="s">
        <v>7</v>
      </c>
      <c r="M19" s="48"/>
      <c r="N19" s="42"/>
      <c r="O19" s="42"/>
      <c r="P19" s="46"/>
      <c r="Q19" s="42"/>
      <c r="R19" s="42"/>
      <c r="S19" s="43"/>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5">
        <f aca="true" t="shared" si="5" ref="BA19:BA26">total_amount_ba($B$2,$D$2,D19,F19,J19,K19,M19)</f>
        <v>0</v>
      </c>
      <c r="BB19" s="45">
        <f aca="true" t="shared" si="6" ref="BB19:BB26">BA19+SUM(N19:AZ19)</f>
        <v>0</v>
      </c>
      <c r="BC19" s="23" t="str">
        <f aca="true" t="shared" si="7" ref="BC19:BC26">SpellNumber(L19,BB19)</f>
        <v>INR Zero Only</v>
      </c>
      <c r="IE19" s="25">
        <v>1.01</v>
      </c>
      <c r="IF19" s="25" t="s">
        <v>35</v>
      </c>
      <c r="IG19" s="25" t="s">
        <v>32</v>
      </c>
      <c r="IH19" s="25">
        <v>123.223</v>
      </c>
      <c r="II19" s="25" t="s">
        <v>33</v>
      </c>
    </row>
    <row r="20" spans="1:243" s="24" customFormat="1" ht="13.5">
      <c r="A20" s="78">
        <v>8</v>
      </c>
      <c r="B20" s="80" t="s">
        <v>56</v>
      </c>
      <c r="C20" s="79">
        <v>8</v>
      </c>
      <c r="D20" s="75">
        <v>2</v>
      </c>
      <c r="E20" s="76" t="s">
        <v>66</v>
      </c>
      <c r="F20" s="47"/>
      <c r="G20" s="26"/>
      <c r="H20" s="20"/>
      <c r="I20" s="19" t="s">
        <v>34</v>
      </c>
      <c r="J20" s="21">
        <f t="shared" si="4"/>
        <v>1</v>
      </c>
      <c r="K20" s="22" t="s">
        <v>40</v>
      </c>
      <c r="L20" s="22" t="s">
        <v>7</v>
      </c>
      <c r="M20" s="48"/>
      <c r="N20" s="42"/>
      <c r="O20" s="42"/>
      <c r="P20" s="46"/>
      <c r="Q20" s="42"/>
      <c r="R20" s="42"/>
      <c r="S20" s="43"/>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5">
        <f t="shared" si="5"/>
        <v>0</v>
      </c>
      <c r="BB20" s="45">
        <f t="shared" si="6"/>
        <v>0</v>
      </c>
      <c r="BC20" s="23" t="str">
        <f t="shared" si="7"/>
        <v>INR Zero Only</v>
      </c>
      <c r="IE20" s="25">
        <v>1.01</v>
      </c>
      <c r="IF20" s="25" t="s">
        <v>35</v>
      </c>
      <c r="IG20" s="25" t="s">
        <v>32</v>
      </c>
      <c r="IH20" s="25">
        <v>123.223</v>
      </c>
      <c r="II20" s="25" t="s">
        <v>33</v>
      </c>
    </row>
    <row r="21" spans="1:243" s="24" customFormat="1" ht="32.25" customHeight="1">
      <c r="A21" s="78">
        <v>9</v>
      </c>
      <c r="B21" s="80" t="s">
        <v>57</v>
      </c>
      <c r="C21" s="79">
        <v>9</v>
      </c>
      <c r="D21" s="75">
        <v>121</v>
      </c>
      <c r="E21" s="76" t="s">
        <v>66</v>
      </c>
      <c r="F21" s="47"/>
      <c r="G21" s="26"/>
      <c r="H21" s="20"/>
      <c r="I21" s="19" t="s">
        <v>34</v>
      </c>
      <c r="J21" s="21">
        <f t="shared" si="4"/>
        <v>1</v>
      </c>
      <c r="K21" s="22" t="s">
        <v>40</v>
      </c>
      <c r="L21" s="22" t="s">
        <v>7</v>
      </c>
      <c r="M21" s="48"/>
      <c r="N21" s="42"/>
      <c r="O21" s="42"/>
      <c r="P21" s="46"/>
      <c r="Q21" s="42"/>
      <c r="R21" s="42"/>
      <c r="S21" s="43"/>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5">
        <f t="shared" si="5"/>
        <v>0</v>
      </c>
      <c r="BB21" s="45">
        <f t="shared" si="6"/>
        <v>0</v>
      </c>
      <c r="BC21" s="23" t="str">
        <f t="shared" si="7"/>
        <v>INR Zero Only</v>
      </c>
      <c r="IE21" s="25">
        <v>1.01</v>
      </c>
      <c r="IF21" s="25" t="s">
        <v>35</v>
      </c>
      <c r="IG21" s="25" t="s">
        <v>32</v>
      </c>
      <c r="IH21" s="25">
        <v>123.223</v>
      </c>
      <c r="II21" s="25" t="s">
        <v>33</v>
      </c>
    </row>
    <row r="22" spans="1:243" s="24" customFormat="1" ht="34.5" customHeight="1">
      <c r="A22" s="78">
        <v>10</v>
      </c>
      <c r="B22" s="80" t="s">
        <v>58</v>
      </c>
      <c r="C22" s="79">
        <v>10</v>
      </c>
      <c r="D22" s="75">
        <v>400</v>
      </c>
      <c r="E22" s="76" t="s">
        <v>33</v>
      </c>
      <c r="F22" s="47"/>
      <c r="G22" s="26"/>
      <c r="H22" s="20"/>
      <c r="I22" s="19" t="s">
        <v>34</v>
      </c>
      <c r="J22" s="21">
        <f t="shared" si="4"/>
        <v>1</v>
      </c>
      <c r="K22" s="22" t="s">
        <v>40</v>
      </c>
      <c r="L22" s="22" t="s">
        <v>7</v>
      </c>
      <c r="M22" s="48"/>
      <c r="N22" s="42"/>
      <c r="O22" s="42"/>
      <c r="P22" s="46"/>
      <c r="Q22" s="42"/>
      <c r="R22" s="42"/>
      <c r="S22" s="43"/>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5">
        <f t="shared" si="5"/>
        <v>0</v>
      </c>
      <c r="BB22" s="45">
        <f t="shared" si="6"/>
        <v>0</v>
      </c>
      <c r="BC22" s="23" t="str">
        <f t="shared" si="7"/>
        <v>INR Zero Only</v>
      </c>
      <c r="IE22" s="25">
        <v>1.01</v>
      </c>
      <c r="IF22" s="25" t="s">
        <v>35</v>
      </c>
      <c r="IG22" s="25" t="s">
        <v>32</v>
      </c>
      <c r="IH22" s="25">
        <v>123.223</v>
      </c>
      <c r="II22" s="25" t="s">
        <v>33</v>
      </c>
    </row>
    <row r="23" spans="1:243" s="24" customFormat="1" ht="45" customHeight="1">
      <c r="A23" s="78">
        <v>11</v>
      </c>
      <c r="B23" s="80" t="s">
        <v>59</v>
      </c>
      <c r="C23" s="79">
        <v>11</v>
      </c>
      <c r="D23" s="75">
        <v>121</v>
      </c>
      <c r="E23" s="76" t="s">
        <v>33</v>
      </c>
      <c r="F23" s="47"/>
      <c r="G23" s="26"/>
      <c r="H23" s="20"/>
      <c r="I23" s="19" t="s">
        <v>34</v>
      </c>
      <c r="J23" s="21">
        <f t="shared" si="4"/>
        <v>1</v>
      </c>
      <c r="K23" s="22" t="s">
        <v>40</v>
      </c>
      <c r="L23" s="22" t="s">
        <v>7</v>
      </c>
      <c r="M23" s="48"/>
      <c r="N23" s="42"/>
      <c r="O23" s="42"/>
      <c r="P23" s="46"/>
      <c r="Q23" s="42"/>
      <c r="R23" s="42"/>
      <c r="S23" s="43"/>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f t="shared" si="5"/>
        <v>0</v>
      </c>
      <c r="BB23" s="45">
        <f t="shared" si="6"/>
        <v>0</v>
      </c>
      <c r="BC23" s="23" t="str">
        <f t="shared" si="7"/>
        <v>INR Zero Only</v>
      </c>
      <c r="IE23" s="25">
        <v>1.01</v>
      </c>
      <c r="IF23" s="25" t="s">
        <v>35</v>
      </c>
      <c r="IG23" s="25" t="s">
        <v>32</v>
      </c>
      <c r="IH23" s="25">
        <v>123.223</v>
      </c>
      <c r="II23" s="25" t="s">
        <v>33</v>
      </c>
    </row>
    <row r="24" spans="1:243" s="24" customFormat="1" ht="27">
      <c r="A24" s="78">
        <v>12</v>
      </c>
      <c r="B24" s="80" t="s">
        <v>60</v>
      </c>
      <c r="C24" s="79">
        <v>12</v>
      </c>
      <c r="D24" s="75">
        <v>2</v>
      </c>
      <c r="E24" s="76" t="s">
        <v>33</v>
      </c>
      <c r="F24" s="47"/>
      <c r="G24" s="26"/>
      <c r="H24" s="20"/>
      <c r="I24" s="19" t="s">
        <v>34</v>
      </c>
      <c r="J24" s="21">
        <f t="shared" si="4"/>
        <v>1</v>
      </c>
      <c r="K24" s="22" t="s">
        <v>40</v>
      </c>
      <c r="L24" s="22" t="s">
        <v>7</v>
      </c>
      <c r="M24" s="48"/>
      <c r="N24" s="42"/>
      <c r="O24" s="42"/>
      <c r="P24" s="46"/>
      <c r="Q24" s="42"/>
      <c r="R24" s="42"/>
      <c r="S24" s="43"/>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5">
        <f t="shared" si="5"/>
        <v>0</v>
      </c>
      <c r="BB24" s="45">
        <f t="shared" si="6"/>
        <v>0</v>
      </c>
      <c r="BC24" s="23" t="str">
        <f t="shared" si="7"/>
        <v>INR Zero Only</v>
      </c>
      <c r="IE24" s="25">
        <v>1.01</v>
      </c>
      <c r="IF24" s="25" t="s">
        <v>35</v>
      </c>
      <c r="IG24" s="25" t="s">
        <v>32</v>
      </c>
      <c r="IH24" s="25">
        <v>123.223</v>
      </c>
      <c r="II24" s="25" t="s">
        <v>33</v>
      </c>
    </row>
    <row r="25" spans="1:243" s="24" customFormat="1" ht="60" customHeight="1">
      <c r="A25" s="78">
        <v>13</v>
      </c>
      <c r="B25" s="80" t="s">
        <v>61</v>
      </c>
      <c r="C25" s="79">
        <v>13</v>
      </c>
      <c r="D25" s="75">
        <v>121</v>
      </c>
      <c r="E25" s="76" t="s">
        <v>66</v>
      </c>
      <c r="F25" s="47"/>
      <c r="G25" s="26"/>
      <c r="H25" s="20"/>
      <c r="I25" s="19" t="s">
        <v>34</v>
      </c>
      <c r="J25" s="21">
        <f t="shared" si="4"/>
        <v>1</v>
      </c>
      <c r="K25" s="22" t="s">
        <v>40</v>
      </c>
      <c r="L25" s="22" t="s">
        <v>7</v>
      </c>
      <c r="M25" s="48"/>
      <c r="N25" s="42"/>
      <c r="O25" s="42"/>
      <c r="P25" s="46"/>
      <c r="Q25" s="42"/>
      <c r="R25" s="42"/>
      <c r="S25" s="43"/>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5">
        <f t="shared" si="5"/>
        <v>0</v>
      </c>
      <c r="BB25" s="45">
        <f t="shared" si="6"/>
        <v>0</v>
      </c>
      <c r="BC25" s="23" t="str">
        <f t="shared" si="7"/>
        <v>INR Zero Only</v>
      </c>
      <c r="IE25" s="25">
        <v>1.01</v>
      </c>
      <c r="IF25" s="25" t="s">
        <v>35</v>
      </c>
      <c r="IG25" s="25" t="s">
        <v>32</v>
      </c>
      <c r="IH25" s="25">
        <v>123.223</v>
      </c>
      <c r="II25" s="25" t="s">
        <v>33</v>
      </c>
    </row>
    <row r="26" spans="1:243" s="24" customFormat="1" ht="40.5" customHeight="1">
      <c r="A26" s="78">
        <v>14</v>
      </c>
      <c r="B26" s="74" t="s">
        <v>62</v>
      </c>
      <c r="C26" s="79">
        <v>14</v>
      </c>
      <c r="D26" s="75">
        <v>2</v>
      </c>
      <c r="E26" s="76" t="s">
        <v>66</v>
      </c>
      <c r="F26" s="47"/>
      <c r="G26" s="26"/>
      <c r="H26" s="20"/>
      <c r="I26" s="19" t="s">
        <v>34</v>
      </c>
      <c r="J26" s="21">
        <f t="shared" si="4"/>
        <v>1</v>
      </c>
      <c r="K26" s="22" t="s">
        <v>40</v>
      </c>
      <c r="L26" s="22" t="s">
        <v>7</v>
      </c>
      <c r="M26" s="48"/>
      <c r="N26" s="42"/>
      <c r="O26" s="42"/>
      <c r="P26" s="46"/>
      <c r="Q26" s="42"/>
      <c r="R26" s="42"/>
      <c r="S26" s="43"/>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5">
        <f t="shared" si="5"/>
        <v>0</v>
      </c>
      <c r="BB26" s="45">
        <f t="shared" si="6"/>
        <v>0</v>
      </c>
      <c r="BC26" s="23" t="str">
        <f t="shared" si="7"/>
        <v>INR Zero Only</v>
      </c>
      <c r="IE26" s="25">
        <v>1.01</v>
      </c>
      <c r="IF26" s="25" t="s">
        <v>35</v>
      </c>
      <c r="IG26" s="25" t="s">
        <v>32</v>
      </c>
      <c r="IH26" s="25">
        <v>123.223</v>
      </c>
      <c r="II26" s="25" t="s">
        <v>33</v>
      </c>
    </row>
    <row r="27" spans="1:243" s="24" customFormat="1" ht="45" customHeight="1">
      <c r="A27" s="78">
        <v>15</v>
      </c>
      <c r="B27" s="80" t="s">
        <v>63</v>
      </c>
      <c r="C27" s="79">
        <v>15</v>
      </c>
      <c r="D27" s="75">
        <v>121</v>
      </c>
      <c r="E27" s="76" t="s">
        <v>66</v>
      </c>
      <c r="F27" s="47"/>
      <c r="G27" s="26"/>
      <c r="H27" s="20"/>
      <c r="I27" s="19" t="s">
        <v>34</v>
      </c>
      <c r="J27" s="21">
        <f>IF(I27="Less(-)",-1,1)</f>
        <v>1</v>
      </c>
      <c r="K27" s="22" t="s">
        <v>40</v>
      </c>
      <c r="L27" s="22" t="s">
        <v>7</v>
      </c>
      <c r="M27" s="48"/>
      <c r="N27" s="42"/>
      <c r="O27" s="42"/>
      <c r="P27" s="46"/>
      <c r="Q27" s="42"/>
      <c r="R27" s="42"/>
      <c r="S27" s="43"/>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5">
        <f>total_amount_ba($B$2,$D$2,D27,F27,J27,K27,M27)</f>
        <v>0</v>
      </c>
      <c r="BB27" s="45">
        <f>BA27+SUM(N27:AZ27)</f>
        <v>0</v>
      </c>
      <c r="BC27" s="23" t="str">
        <f>SpellNumber(L27,BB27)</f>
        <v>INR Zero Only</v>
      </c>
      <c r="IE27" s="25">
        <v>1.01</v>
      </c>
      <c r="IF27" s="25" t="s">
        <v>35</v>
      </c>
      <c r="IG27" s="25" t="s">
        <v>32</v>
      </c>
      <c r="IH27" s="25">
        <v>123.223</v>
      </c>
      <c r="II27" s="25" t="s">
        <v>33</v>
      </c>
    </row>
    <row r="28" spans="1:243" s="24" customFormat="1" ht="13.5">
      <c r="A28" s="78">
        <v>16</v>
      </c>
      <c r="B28" s="80" t="s">
        <v>65</v>
      </c>
      <c r="C28" s="79">
        <v>16</v>
      </c>
      <c r="D28" s="75">
        <v>1</v>
      </c>
      <c r="E28" s="76" t="s">
        <v>70</v>
      </c>
      <c r="F28" s="47"/>
      <c r="G28" s="26"/>
      <c r="H28" s="20"/>
      <c r="I28" s="19" t="s">
        <v>34</v>
      </c>
      <c r="J28" s="21">
        <f>IF(I28="Less(-)",-1,1)</f>
        <v>1</v>
      </c>
      <c r="K28" s="22" t="s">
        <v>40</v>
      </c>
      <c r="L28" s="22" t="s">
        <v>7</v>
      </c>
      <c r="M28" s="48"/>
      <c r="N28" s="42"/>
      <c r="O28" s="42"/>
      <c r="P28" s="46"/>
      <c r="Q28" s="42"/>
      <c r="R28" s="42"/>
      <c r="S28" s="43"/>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5">
        <f>total_amount_ba($B$2,$D$2,D28,F28,J28,K28,M28)</f>
        <v>0</v>
      </c>
      <c r="BB28" s="45">
        <f>BA28+SUM(N28:AZ28)</f>
        <v>0</v>
      </c>
      <c r="BC28" s="23" t="str">
        <f>SpellNumber(L28,BB28)</f>
        <v>INR Zero Only</v>
      </c>
      <c r="IE28" s="25">
        <v>1.01</v>
      </c>
      <c r="IF28" s="25" t="s">
        <v>35</v>
      </c>
      <c r="IG28" s="25" t="s">
        <v>32</v>
      </c>
      <c r="IH28" s="25">
        <v>123.223</v>
      </c>
      <c r="II28" s="25" t="s">
        <v>33</v>
      </c>
    </row>
    <row r="29" spans="1:243" s="24" customFormat="1" ht="59.25" customHeight="1">
      <c r="A29" s="78">
        <v>17</v>
      </c>
      <c r="B29" s="80" t="s">
        <v>64</v>
      </c>
      <c r="C29" s="79">
        <v>17</v>
      </c>
      <c r="D29" s="75">
        <v>1</v>
      </c>
      <c r="E29" s="76" t="s">
        <v>66</v>
      </c>
      <c r="F29" s="47"/>
      <c r="G29" s="26"/>
      <c r="H29" s="20"/>
      <c r="I29" s="19" t="s">
        <v>34</v>
      </c>
      <c r="J29" s="21">
        <f>IF(I29="Less(-)",-1,1)</f>
        <v>1</v>
      </c>
      <c r="K29" s="22" t="s">
        <v>40</v>
      </c>
      <c r="L29" s="22" t="s">
        <v>7</v>
      </c>
      <c r="M29" s="48"/>
      <c r="N29" s="42"/>
      <c r="O29" s="42"/>
      <c r="P29" s="46"/>
      <c r="Q29" s="42"/>
      <c r="R29" s="42"/>
      <c r="S29" s="43"/>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5">
        <f>total_amount_ba($B$2,$D$2,D29,F29,J29,K29,M29)</f>
        <v>0</v>
      </c>
      <c r="BB29" s="45">
        <f>BA29+SUM(N29:AZ29)</f>
        <v>0</v>
      </c>
      <c r="BC29" s="23" t="str">
        <f>SpellNumber(L29,BB29)</f>
        <v>INR Zero Only</v>
      </c>
      <c r="IE29" s="25">
        <v>1.01</v>
      </c>
      <c r="IF29" s="25" t="s">
        <v>35</v>
      </c>
      <c r="IG29" s="25" t="s">
        <v>32</v>
      </c>
      <c r="IH29" s="25">
        <v>123.223</v>
      </c>
      <c r="II29" s="25" t="s">
        <v>33</v>
      </c>
    </row>
    <row r="30" spans="1:243" s="24" customFormat="1" ht="17.25">
      <c r="A30" s="58" t="s">
        <v>38</v>
      </c>
      <c r="B30" s="77"/>
      <c r="C30" s="55"/>
      <c r="D30" s="69"/>
      <c r="E30" s="61"/>
      <c r="F30" s="62"/>
      <c r="G30" s="62"/>
      <c r="H30" s="63"/>
      <c r="I30" s="63"/>
      <c r="J30" s="63"/>
      <c r="K30" s="63"/>
      <c r="L30" s="64"/>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49">
        <f>SUM(BA13:BA29)</f>
        <v>0</v>
      </c>
      <c r="BB30" s="49">
        <f>SUM(BB13:BB29)</f>
        <v>0</v>
      </c>
      <c r="BC30" s="23" t="str">
        <f>SpellNumber($E$2,BB30)</f>
        <v>INR Zero Only</v>
      </c>
      <c r="IE30" s="25">
        <v>4</v>
      </c>
      <c r="IF30" s="25" t="s">
        <v>36</v>
      </c>
      <c r="IG30" s="25" t="s">
        <v>37</v>
      </c>
      <c r="IH30" s="25">
        <v>10</v>
      </c>
      <c r="II30" s="25" t="s">
        <v>33</v>
      </c>
    </row>
    <row r="31" spans="1:243" s="33" customFormat="1" ht="36" customHeight="1" hidden="1">
      <c r="A31" s="59" t="s">
        <v>42</v>
      </c>
      <c r="B31" s="60"/>
      <c r="C31" s="56"/>
      <c r="D31" s="70"/>
      <c r="E31" s="57" t="s">
        <v>39</v>
      </c>
      <c r="F31" s="40"/>
      <c r="G31" s="28"/>
      <c r="H31" s="29"/>
      <c r="I31" s="29"/>
      <c r="J31" s="29"/>
      <c r="K31" s="30"/>
      <c r="L31" s="31"/>
      <c r="M31" s="32"/>
      <c r="O31" s="24"/>
      <c r="P31" s="24"/>
      <c r="Q31" s="24"/>
      <c r="R31" s="24"/>
      <c r="S31" s="24"/>
      <c r="BA31" s="38">
        <f>IF(ISBLANK(F31),0,IF(E31="Excess (+)",ROUND(BA30+(BA30*F31),2),IF(E31="Less (-)",ROUND(BA30+(BA30*F31*(-1)),2),0)))</f>
        <v>0</v>
      </c>
      <c r="BB31" s="39">
        <f>ROUND(BA31,0)</f>
        <v>0</v>
      </c>
      <c r="BC31" s="23" t="str">
        <f>SpellNumber(L31,BB31)</f>
        <v> Zero Only</v>
      </c>
      <c r="IE31" s="34"/>
      <c r="IF31" s="34"/>
      <c r="IG31" s="34"/>
      <c r="IH31" s="34"/>
      <c r="II31" s="34"/>
    </row>
    <row r="32" spans="1:243" s="33" customFormat="1" ht="17.25">
      <c r="A32" s="58" t="s">
        <v>41</v>
      </c>
      <c r="B32" s="58"/>
      <c r="C32" s="84" t="str">
        <f>SpellNumber($E$2,BB30)</f>
        <v>INR Zero Only</v>
      </c>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6"/>
      <c r="IE32" s="34"/>
      <c r="IF32" s="34"/>
      <c r="IG32" s="34"/>
      <c r="IH32" s="34"/>
      <c r="II32" s="34"/>
    </row>
    <row r="33" spans="3:243" s="14" customFormat="1" ht="14.25">
      <c r="C33" s="54"/>
      <c r="D33" s="71"/>
      <c r="E33" s="54"/>
      <c r="F33" s="35"/>
      <c r="G33" s="35"/>
      <c r="H33" s="35"/>
      <c r="I33" s="35"/>
      <c r="J33" s="35"/>
      <c r="K33" s="35"/>
      <c r="L33" s="35"/>
      <c r="M33" s="35"/>
      <c r="O33" s="35"/>
      <c r="BA33" s="35"/>
      <c r="BC33" s="35"/>
      <c r="IE33" s="15"/>
      <c r="IF33" s="15"/>
      <c r="IG33" s="15"/>
      <c r="IH33" s="15"/>
      <c r="II33" s="15"/>
    </row>
  </sheetData>
  <sheetProtection password="E61D" sheet="1" selectLockedCells="1"/>
  <mergeCells count="8">
    <mergeCell ref="A9:BC9"/>
    <mergeCell ref="C32:BC32"/>
    <mergeCell ref="A1:L1"/>
    <mergeCell ref="A4:BC4"/>
    <mergeCell ref="A5:BC5"/>
    <mergeCell ref="A6:BC6"/>
    <mergeCell ref="A7:BC7"/>
    <mergeCell ref="B8:BC8"/>
  </mergeCells>
  <dataValidations count="21">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1">
      <formula1>IF(E31&lt;&gt;"Select",0,-1)</formula1>
      <formula2>IF(E31&lt;&gt;"Select",99.99,-1)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1">
      <formula1>0</formula1>
      <formula2>IF(E31&lt;&gt;"Select",99.9,0)</formula2>
    </dataValidation>
    <dataValidation type="list" showInputMessage="1" showErrorMessage="1" promptTitle="Less or Excess" prompt="Please select either LESS  ( - )  or  EXCESS  ( + )" errorTitle="Please enter valid values only" error="Please select either LESS ( - ) or  EXCESS  ( + )" sqref="E31">
      <formula1>IF(ISBLANK(F31),$A$3:$C$3,$B$3:$C$3)</formula1>
    </dataValidation>
    <dataValidation type="list" showInputMessage="1" showErrorMessage="1" promptTitle="Option C1 or D1" prompt="Please select the Option C1 or Option D1" errorTitle="Please enter valid values only" error="Please select the Option C1 or Option D1" sqref="D31">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
      <formula1>0</formula1>
      <formula2>99.9</formula2>
    </dataValidation>
    <dataValidation type="decimal" allowBlank="1" showInputMessage="1" showErrorMessage="1" promptTitle="Quantity" prompt="Please enter the Quantity for this item. " errorTitle="Invalid Entry" error="Only Numeric Values are allowed. " sqref="D13:D29 F13:F2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9">
      <formula1>0</formula1>
      <formula2>999999999999999</formula2>
    </dataValidation>
    <dataValidation type="list" showInputMessage="1" showErrorMessage="1" sqref="I13:I29">
      <formula1>"Excess(+), Less(-)"</formula1>
    </dataValidation>
    <dataValidation allowBlank="1" showInputMessage="1" showErrorMessage="1" promptTitle="Addition / Deduction" prompt="Please Choose the correct One" sqref="J13:J29"/>
    <dataValidation type="list" allowBlank="1" showInputMessage="1" showErrorMessage="1" sqref="K13:K29">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2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29">
      <formula1>0</formula1>
      <formula2>999999999999999</formula2>
    </dataValidation>
    <dataValidation type="list" allowBlank="1" showInputMessage="1" showErrorMessage="1" sqref="L23 L24 L25 L26 L27 L28 L13 L14 L15 L16 L17 L18 L19 L20 L21 L22 L29">
      <formula1>"INR"</formula1>
    </dataValidation>
    <dataValidation allowBlank="1" showInputMessage="1" showErrorMessage="1" promptTitle="Units" prompt="Please enter Units in text" sqref="E13:E29"/>
    <dataValidation type="decimal" allowBlank="1" showInputMessage="1" showErrorMessage="1" errorTitle="Invalid Entry" error="Only Numeric Values are allowed. " sqref="A13:A29">
      <formula1>0</formula1>
      <formula2>999999999999999</formula2>
    </dataValidation>
    <dataValidation allowBlank="1" showInputMessage="1" showErrorMessage="1" promptTitle="Itemcode/Make" prompt="Please enter text" sqref="C13:C29"/>
  </dataValidations>
  <printOptions/>
  <pageMargins left="0.5511811023622047" right="0.31496062992125984" top="0.5905511811023623" bottom="0.5118110236220472" header="0.31496062992125984" footer="0.31496062992125984"/>
  <pageSetup fitToHeight="0" fitToWidth="1"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93" t="s">
        <v>2</v>
      </c>
      <c r="F6" s="93"/>
      <c r="G6" s="93"/>
      <c r="H6" s="93"/>
      <c r="I6" s="93"/>
      <c r="J6" s="93"/>
      <c r="K6" s="93"/>
    </row>
    <row r="7" spans="5:11" ht="14.25">
      <c r="E7" s="93"/>
      <c r="F7" s="93"/>
      <c r="G7" s="93"/>
      <c r="H7" s="93"/>
      <c r="I7" s="93"/>
      <c r="J7" s="93"/>
      <c r="K7" s="93"/>
    </row>
    <row r="8" spans="5:11" ht="14.25">
      <c r="E8" s="93"/>
      <c r="F8" s="93"/>
      <c r="G8" s="93"/>
      <c r="H8" s="93"/>
      <c r="I8" s="93"/>
      <c r="J8" s="93"/>
      <c r="K8" s="93"/>
    </row>
    <row r="9" spans="5:11" ht="14.25">
      <c r="E9" s="93"/>
      <c r="F9" s="93"/>
      <c r="G9" s="93"/>
      <c r="H9" s="93"/>
      <c r="I9" s="93"/>
      <c r="J9" s="93"/>
      <c r="K9" s="93"/>
    </row>
    <row r="10" spans="5:11" ht="14.25">
      <c r="E10" s="93"/>
      <c r="F10" s="93"/>
      <c r="G10" s="93"/>
      <c r="H10" s="93"/>
      <c r="I10" s="93"/>
      <c r="J10" s="93"/>
      <c r="K10" s="93"/>
    </row>
    <row r="11" spans="5:11" ht="14.25">
      <c r="E11" s="93"/>
      <c r="F11" s="93"/>
      <c r="G11" s="93"/>
      <c r="H11" s="93"/>
      <c r="I11" s="93"/>
      <c r="J11" s="93"/>
      <c r="K11" s="93"/>
    </row>
    <row r="12" spans="5:11" ht="14.25">
      <c r="E12" s="93"/>
      <c r="F12" s="93"/>
      <c r="G12" s="93"/>
      <c r="H12" s="93"/>
      <c r="I12" s="93"/>
      <c r="J12" s="93"/>
      <c r="K12" s="93"/>
    </row>
    <row r="13" spans="5:11" ht="14.25">
      <c r="E13" s="93"/>
      <c r="F13" s="93"/>
      <c r="G13" s="93"/>
      <c r="H13" s="93"/>
      <c r="I13" s="93"/>
      <c r="J13" s="93"/>
      <c r="K13" s="93"/>
    </row>
    <row r="14" spans="5:11" ht="14.25">
      <c r="E14" s="93"/>
      <c r="F14" s="93"/>
      <c r="G14" s="93"/>
      <c r="H14" s="93"/>
      <c r="I14" s="93"/>
      <c r="J14" s="93"/>
      <c r="K14" s="9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2023-10-07T10:19:06Z</cp:lastPrinted>
  <dcterms:created xsi:type="dcterms:W3CDTF">2009-01-30T06:42:42Z</dcterms:created>
  <dcterms:modified xsi:type="dcterms:W3CDTF">2023-11-11T09:17:17Z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l8UmA1k6yqJtF96Surq5SgOd5WM=</vt:lpwstr>
  </property>
</Properties>
</file>