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240" windowHeight="6555" tabRatio="838" firstSheet="3" activeTab="3"/>
  </bookViews>
  <sheets>
    <sheet name="BoQ1" sheetId="1" state="veryHidden" r:id="rId1"/>
    <sheet name="BoQ2" sheetId="2" state="veryHidden" r:id="rId2"/>
    <sheet name="BoQ3" sheetId="3" state="veryHidden" r:id="rId3"/>
    <sheet name="Macros" sheetId="4" r:id="rId4"/>
  </sheets>
  <externalReferences>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'BoQ1'!$A$1:$BC$66</definedName>
    <definedName name="_xlnm.Print_Area" localSheetId="1">'BoQ2'!$A$1:$BC$60</definedName>
    <definedName name="_xlnm.Print_Area" localSheetId="2">'BoQ3'!$A$1:$BC$63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<sst xmlns="http://schemas.openxmlformats.org/spreadsheetml/2006/main" count="1450" uniqueCount="195">
  <si>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</si>
  <si>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</si>
  <si>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</si>
  <si>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</si>
  <si>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</si>
  <si>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</si>
  <si>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</si>
  <si>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</si>
  <si>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</si>
  <si>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</si>
  <si>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</si>
  <si>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</si>
  <si>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</si>
  <si>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</si>
  <si>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</si>
  <si>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</si>
  <si>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</si>
  <si>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</si>
  <si>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</si>
  <si>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</si>
  <si>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</si>
  <si>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</si>
  <si>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</si>
  <si>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</si>
  <si>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</si>
  <si>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</si>
  <si>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</si>
  <si>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</si>
  <si>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</si>
  <si>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</si>
  <si>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</si>
  <si>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</si>
  <si>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</si>
  <si>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</si>
  <si>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</si>
  <si>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</si>
  <si>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</si>
  <si>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</si>
  <si>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</si>
  <si>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</si>
  <si>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</si>
  <si>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</si>
  <si>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</si>
  <si>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t>Item 6</t>
  </si>
  <si>
    <t>Item 7</t>
  </si>
  <si>
    <t>Item 8</t>
  </si>
  <si>
    <t>Item 9</t>
  </si>
  <si>
    <t>Item 10</t>
  </si>
  <si>
    <t>Item 11</t>
  </si>
  <si>
    <t>Item 12</t>
  </si>
  <si>
    <t>Freight and Insurance Charges ( incl Unloading &amp; Stacking)</t>
  </si>
  <si>
    <t>Contract No:  Nil</t>
  </si>
  <si>
    <t>Item 13</t>
  </si>
  <si>
    <t>Item 14</t>
  </si>
  <si>
    <t>Item 15</t>
  </si>
  <si>
    <t>Item 16</t>
  </si>
  <si>
    <t>Item 17</t>
  </si>
  <si>
    <t>Item 18</t>
  </si>
  <si>
    <t>Item 19</t>
  </si>
  <si>
    <t>Item 20</t>
  </si>
  <si>
    <t>Item 21</t>
  </si>
  <si>
    <t>Item 22</t>
  </si>
  <si>
    <t>Item 23</t>
  </si>
  <si>
    <t>Item 24</t>
  </si>
  <si>
    <t>Item 25</t>
  </si>
  <si>
    <t>Item 26</t>
  </si>
  <si>
    <t>Item 27</t>
  </si>
  <si>
    <t>Item 28</t>
  </si>
  <si>
    <t>Kg</t>
  </si>
  <si>
    <t>Item 29</t>
  </si>
  <si>
    <t>Item 1</t>
  </si>
  <si>
    <t>Item 2</t>
  </si>
  <si>
    <t>Item 3</t>
  </si>
  <si>
    <t>Item 4</t>
  </si>
  <si>
    <t>Item 5</t>
  </si>
  <si>
    <r>
      <rPr>
        <b/>
        <u val="single"/>
        <sz val="12"/>
        <rFont val="Arial Narrow"/>
        <family val="2"/>
      </rPr>
      <t>PRICE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</si>
  <si>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</si>
  <si>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</si>
  <si>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</si>
  <si>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</si>
  <si>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rPr>
        <b/>
        <sz val="12"/>
        <color indexed="30"/>
        <rFont val="Arial Narrow"/>
        <family val="2"/>
      </rPr>
      <t xml:space="preserve">Unit RATE 
(exclusive of taxes)
</t>
    </r>
    <r>
      <rPr>
        <b/>
        <sz val="12"/>
        <rFont val="Arial Narrow"/>
        <family val="2"/>
      </rPr>
      <t xml:space="preserve">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</si>
  <si>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rPr>
        <b/>
        <sz val="12"/>
        <color indexed="30"/>
        <rFont val="Arial Narrow"/>
        <family val="2"/>
      </rPr>
      <t>TOTAL AMOUNT  (Without Taxes)</t>
    </r>
    <r>
      <rPr>
        <b/>
        <sz val="12"/>
        <color indexed="18"/>
        <rFont val="Arial Narrow"/>
        <family val="2"/>
      </rPr>
      <t xml:space="preserve">
in
</t>
    </r>
    <r>
      <rPr>
        <b/>
        <sz val="12"/>
        <color indexed="10"/>
        <rFont val="Arial Narrow"/>
        <family val="2"/>
      </rPr>
      <t>Rs.      P</t>
    </r>
  </si>
  <si>
    <t>Mtr</t>
  </si>
  <si>
    <t>Sq. M</t>
  </si>
  <si>
    <t>Tender Inviting Authority: CGM(O&amp;M), CAR, AEGCL</t>
  </si>
  <si>
    <t>Each</t>
  </si>
  <si>
    <t>Name of Work:  Renovation and repairing of 4 nos of Type-IV quarters at 220/132/33kV Samaguri GSS</t>
  </si>
  <si>
    <t>cum</t>
  </si>
  <si>
    <t>Dismantling cement asbestos or other hard board ceiling or partition walls including stacking of serviceable materials and disposal of unserviceable materials within 50 metres lead.</t>
  </si>
  <si>
    <t>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</si>
  <si>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</si>
  <si>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kg</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</si>
  <si>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</si>
  <si>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Removing dry or oil bound distemper, water proofing cement paint and the like by scrapping, sand papering and preparing the surface smooth including necessary repairs to scratches etc. complete.</t>
  </si>
  <si>
    <t>Providing and applying white cement based putty of average thickness 1 mm, of approved brand and manufacturer, over the plastered wall surface to prepare the surface even and smooth complete.</t>
  </si>
  <si>
    <t>Painting on G.S. sheet with synthetic enamel paint of approved brand and manufacture of required colour to give an even shade : 
 Old work (two coats)</t>
  </si>
  <si>
    <t>Item 30</t>
  </si>
  <si>
    <t>each</t>
  </si>
  <si>
    <t>Item 31</t>
  </si>
  <si>
    <t>Item 32</t>
  </si>
  <si>
    <t>Item 33</t>
  </si>
  <si>
    <t>Item 34</t>
  </si>
  <si>
    <t>Item 35</t>
  </si>
  <si>
    <t>Providing and fixing PTMT towel ring trapezoidal shape 215 mm long, 200 mm wide with minimum distances of 37 mm from wall face with concealed fittings arrangement of approved quality and colour, weighing not less than 88 gms.</t>
  </si>
  <si>
    <t>Item 36</t>
  </si>
  <si>
    <t>Providing and fixing PTMT soap Dish Holder having length of 138mm, breadth 102mm, height of 75mm with concealed fitting arrangements, weighing not less than 106 gms.</t>
  </si>
  <si>
    <t>Item 37</t>
  </si>
  <si>
    <t>Item 38</t>
  </si>
  <si>
    <t xml:space="preserve"> Providing and fixing 8 mm dia C.P. / S.S. Jet with flexible tube upto 1 metre long with S.S. triangular plate to Eureopean type W.C. of quality and make as approved by Engineer - in - charge.</t>
  </si>
  <si>
    <t>Item 39</t>
  </si>
  <si>
    <t>Item 40</t>
  </si>
  <si>
    <t>Item 41</t>
  </si>
  <si>
    <t>metre</t>
  </si>
  <si>
    <t>Item 42</t>
  </si>
  <si>
    <t>Item 43</t>
  </si>
  <si>
    <t>Providing plinth protection with bricks laid on edge and grouted with cement mortar 1:4 and finishing with cement pointing in prop. 1:1 complete.</t>
  </si>
  <si>
    <t>Item 44</t>
  </si>
  <si>
    <t>Supplying, fitting and fixing goat proof wire fencing 1070mm high with horizontal wire spacing at 130 mm, 130mm, 150mm, 150mm, 180mm and 180mm from bottom onwards and vertical wires at 100mm apart top and bottom wires should be of 8 S.W G. and intermediate   and   vertical wire should be of 10S.W.G.with angle iron posts specified in item no 17.7 above including supplying, fitting and fixing with necessary straining eye   bolts and staples etc. and painting one coat to all iron posts etc. with anti-corrosive black  paint  etc.  complete as directed and  specified(intermediate and straining post should be placed not more than 4000mm and not less than 3000 mm apart and all posts embedded in C.C. pillars of size 300mm x 300mm x 600mm in prop 1:3:6).</t>
  </si>
  <si>
    <t>Providing drain with brick work in cement mortar in proportion 1:5 with half brick thick side walls and 100mm thick C.C (1:3:6) base over one brick flat soling including 15mm thick cement plastering in prop. 1:3 finished with a floating coat of cement slurry as directed with necessary shttering for sides and earth work in excavation of foundation trenches and refilling the sides after completion of work etc. as specified.
i). 300mm wide and average 150mm deep with bed slope 1 in 150 with initial depth of 100mm.</t>
  </si>
  <si>
    <t>Item 45</t>
  </si>
  <si>
    <t>Item 46</t>
  </si>
  <si>
    <t>Wiring for light/ fan/ call bell point with 2x1.5 sq mm P.V.C. insulated single core unsheathed industrial (Multistrand) cable FR conforming to IS-694: 1990 with flexible bright annealed electrolytic copper conductor for voltage grade up to 1100 volts (Finolex /RR Kabel /Nicco / Anchor or Equivalent Make as approved by the Deptt.) with flat 19 mm ISI marked casing 'n' capping (AKG / Precision/ Presto Plast/Polycab/ MW or equivalent make as approved by the Deptt.) in surface system, including 6 Amp flush type switch/ bell push (Anchor Penta/Gold medal /Kolor kany.Kom/ Havells or equivalent make as approved by the Deptt.) GI/ MS switch board (ISI marked) half conceal on wall with phenolic laminated sheet cover ,ceiling rose  (Anchor/Gold medal /Kolor kany.Kom / Havells or equivalent make as approved by the Deptt.) etc. complete as directed
 and specified by the Deptt.
Short point up to 3.00 metre. length.</t>
  </si>
  <si>
    <t>Item 47</t>
  </si>
  <si>
    <t>Wiring for light/ fan/ call bell point with 2x1.5 sq mm P.V.C. insulated single core unsheathed industrial (Multistrand) cable FR conforming to IS-694: 1990 with flexible bright annealed electrolytic copper conductor for voltage grade up to 1100 volts (Finolex /RR Kabel /Nicco / Anchor or Equivalent Make as approved by the Deptt.) with flat 19 mm ISI marked casing 'n' capping (AKG / Precision/ Presto Plast/Polycab/ MW or equivalent make as approved by the Deptt.) in surface system, including 6 Amp flush type switch/ bell push (Anchor Penta/Gold medal /Kolor kany.Kom/ Havells or equivalent make as approved by the Deptt.) GI/ MS switch board (ISI marked) half conceal on wall with phenolic laminated sheet cover ,ceiling rose  (Anchor/Gold medal /Kolor kany.Kom / Havells or equivalent make as approved by the Deptt.) etc. complete as directed
 and specified by the Deptt.
Medium point up to 6.00 metre. length.</t>
  </si>
  <si>
    <t>Item 48</t>
  </si>
  <si>
    <t>Item 49</t>
  </si>
  <si>
    <t>Item 50</t>
  </si>
  <si>
    <t>Supplying with fitting and fixing single Pole 10 KA 240/415V 50Hz MCB of the following capacity complete with making necessary connection as approved, specified and directed by the deptt.
16.1.1B Series
(Schneider MG, legrand, Hager  make)
16.1.1.2)6 to 32A</t>
  </si>
  <si>
    <t>Item 51</t>
  </si>
  <si>
    <t>Name of Work:  Renovation and Repairing of 4 nos of type-V quarters at 220/132/33kV Samaguri GSS, AEGCL</t>
  </si>
  <si>
    <t>Sqm</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</si>
  <si>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</si>
  <si>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mtr</t>
  </si>
  <si>
    <t>Providing and fixing 18 mm thick, 150 mm wide pelmet of flat pressed 3 layer or graded wood particle board medium density grade I, IS : 3087 marked, including top cover of 6 mm commercial ply wood conforming to IS: 303 BWR grade, nickel plated M.S. pipe 20 mm dia ( heavy type) curtain rod with nickel plated brackets, including fixing with 25x3 mm M.S. flat 10 cm long fixed to pelmet with hollock wood cleats of size 100 mm x 40 mm x 40 mm on both inner side of pelmet and rawl plugs 75 mm long etc. all complete.</t>
  </si>
  <si>
    <t xml:space="preserve"> Brick work 7 cm thick with common burnt clay F.P.S. (non modular) brick of class designation 7.5 in cement mortar 1:3 (1 cement : 3 coarse sand) in superstructure above plinth level and upto floor five level.</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</si>
  <si>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11.41.1 Size of Tile 500x500 mm</t>
  </si>
  <si>
    <t>Tender Inviting Authority: CGM(O&amp;M),CAR, AEGCL</t>
  </si>
  <si>
    <t>Name of Work:  Renovation and repairing of 2 nos of Type-VI quarters at 220/132/33kV Samaguri GSS, AEGCL</t>
  </si>
  <si>
    <t>meter</t>
  </si>
  <si>
    <t>Wiring for light/ fan/ call bell point with 2x1.5 sq mm P.V.C. insulated single core unsheathed industrial (Multistrand) cable FR conforming to IS-694: 1990 with flexible bright annealed electrolytic copper conductor for voltage grade up to 1100 volts (Finolex /RR Kabel /Nicco / Anchor or Equivalent Make as approved by the Deptt.) with flat 19 mm ISI marked casing 'n' capping (AKG / Precision/ Presto Plast/Polycab/ MW or equivalent make as approved by the Deptt.) in surface system, including 6 Amp flush type switch/ bell push (Anchor Penta/Gold medal /Kolor kany.Kom/ Havells or equivalent make as approved by the Deptt.) GI/ MS switch board (ISI marked) half conceal on wall with phenolic laminated sheet cover ,ceiling rose  (Anchor/Gold medal /Kolor kany.Kom / Havells or equivalent make as approved by the Deptt.) etc. complete as directed and specified by the Deptt.
Short point up to 3.00 metre. length.</t>
  </si>
  <si>
    <t>Wiring for light/ fan/ call bell point with 2x1.5 sq mm P.V.C. insulated single core unsheathed industrial (Multistrand) cable FR conforming to IS-694: 1990 with flexible bright annealed electrolytic copper conductor for voltage grade up to 1100 volts (Finolex /RR Kabel /Nicco / Anchor or Equivalent Make as approved by the Deptt.) with flat 19 mm ISI marked casing 'n' capping (AKG / Precision/ Presto Plast/Polycab/ MW or equivalent make as approved by the Deptt.) in surface system, including 6 Amp flush type switch/ bell push (Anchor Penta/Gold medal /Kolor kany.Kom/ Havells or equivalent make as approved by the Deptt.) GI/ MS switch board (ISI marked) half conceal on wall with phenolic laminated sheet cover ,ceiling rose  (Anchor/Gold medal /Kolor kany.Kom / Havells or equivalent make as approved by the Deptt.) etc. complete as directed and specified by the Deptt.
Short point up to 6.00 metre. length.</t>
  </si>
  <si>
    <r>
      <rPr>
        <b/>
        <u val="single"/>
        <sz val="12"/>
        <rFont val="Arial Narrow"/>
        <family val="2"/>
      </rPr>
      <t>PRICE SCHEDULE I ( Renovation and repairing of 4 Nos of Type-IV Qtr at Samaguri GSS)</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</si>
  <si>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Demolishing cement concrete manually/ by mechanical means including disposal of material within 50 metres lead as per direction of Engineer - in - charge.
Nominal concrete 1:4:8 or leaner mix (i/c equivalent design mix)</t>
  </si>
  <si>
    <t>Dismantling doors, windows and clerestory windows (steel or wood) shutter including chowkhats, architrave, holdfasts etc. complete and stacking within 50 metres lead :
Of area 3 sq. metres and below</t>
  </si>
  <si>
    <t>Providing and laying in position cement concrete of specified grade excluding the cost of centering and shuttering - All work up to plinth level :
1:3:6 (1 Cement : 3 coarse sand (zone-III) derived from natural sources : 6 graded stone aggregate 20 mm nominal size derived from natural sources)</t>
  </si>
  <si>
    <t>Half brick masonry with common burnt clay F.P.S. (non modular) bricks of class designation 7.5 in superstructure above plinth level up to floor V level.
Cement mortar 1:4 (1 cement :4 coarse sand)</t>
  </si>
  <si>
    <t>Cement concrete flooring 1:2:4 (1 cement : 2 coarse sand : 4 graded stone aggregate) finished with a floating coat of neat cement, including cement slurry, but excluding the cost of nosing of steps etc. complete.
40 mm thick with 20 mm nominal size stone aggregate</t>
  </si>
  <si>
    <t>Steel reinforcement for R.C.C. work including straightening, cutting, bending, placing in position and binding all complete above plinth level.
Mild steel and Medium Tensile steel bars</t>
  </si>
  <si>
    <t>Providing and laying in position specified grade of reinforced cement concrete, excluding the cost of centering, shuttering, finishing and reinforcement 1:1.5:3 (1 cement : 1.5 coarse sand (zone-III) derived from natural sources : 3 graded stone aggregate 20 mm nominal size derived from natural sources)</t>
  </si>
  <si>
    <t>Centering and shuttering including strutting, propping etc. and removal of form for
Foundations, footings, bases of columns, etc. for mass concrete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</si>
  <si>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500x500 mm</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</si>
  <si>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
Flamed finish granite stone slab Jet Black, Cherry Red, Elite Brown, Cat Eye or equivalent.</t>
  </si>
  <si>
    <t>13.7 12 mm cement plaster finished with a floating coat of neat cement of  1:4 (1 cement: 4 fine sand)</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</si>
  <si>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
 0.63 mm thick with zinc coating not less than 275 gm/ m²</t>
  </si>
  <si>
    <t>Providing ridges or hips of width 60 cm overall width plain G.S. sheet fixed with polymer coated J or L hooks, bolts and nuts 8 mm dia G.I. limpet and bitumen washers complete.
 0.63 mm thick with zinc coating not less than 275 gm/m²</t>
  </si>
  <si>
    <t>Providing and fixing plain multipurpose cement board(Hight pressure steam cured) with suitable screws for cement particle board in ceiling etc. complete (frame work to be paid seperatately).
6 mm thick Cement fiber board as per IS: 14862</t>
  </si>
  <si>
    <t>Providing and fixing fibre cement reinforced by organic fibres and/or inorganic synthetic fibres roofing accessories in all colours with polymer coated J or L hooks, bolts and nuts and or G.I. seam bolts and nuts, G.I. plain and bitumen washers or with self drilling fastener and EPDM washer etc. complete:
Barge boards</t>
  </si>
  <si>
    <t>Providing wood work in frames of doors, windows, clerestory windows and other frames, wrought framed and fixed in position with hold fast lugs or with dash fasteners of required dia &amp; length (hold fast lugs or dash fastener shall be paid for separately).
Kiln seasoned and chemically treated hollock wood</t>
  </si>
  <si>
    <t>Providing and fixing panelled or panelled and glazed shutters for doors, windows and clerestory windows, fixing with butt hinges of required size with necessary screws, excluding panelling which will be paid for separately, all complete as per direction of Engineer-in-charge.
Second class teak wood
35 mm thick shutters</t>
  </si>
  <si>
    <t>Providing and fixing factory made panel PVC door shutter consisting of frame made out of M.S. tubes of 19 gauge thickness and size of 19 mm x 19 mm for styles and 15x15 mm for top &amp; bottom rails. M.S. frame shall have a coat of steel primers of approved make and manufacture. M.S. frame covered with 5 mm thick heat moulded PVC 'C' channel of size 30 mm thickness, 70 mm width out of which 50 mm shall be flat and 20 mm shall be tapered in 45 degree angle on both side forming styles and 5 mm thick, 95 mm wide PVC sheet out of which 75mm shall be flat and 20 mm shall be tapered in 45 degree on the inner side to form top and bottom rail and 115 mm wide PVC sheet out of which 75 mm shall be flat and 20 mm shall be tapered on both sides to form lock rail. Top, bottom and lock rails shall be provided both side of the panel. 10 mm (5 mm x 2 ) thick, 20 mm wide cross PVC sheet be provided as
gap insert for top rail &amp; bottom rail, paneling of 5 mm thick both side PVC sheet to be fitted in the M.S. frame welded/ sealed to the styles &amp; rails with 7 mm (5 mm+2 mm) thick x 15 mm wide PVC sheet beading on inner side, and joined together with solvent cement adhesive. An additional 5 mm thick PVC strip of 20 mm width is to be stuck on the interior side of the 'C' Channel using PVC solvent adhesive etc. complete as per direction of Engineer-in-charge, manufacturer's specification &amp;
drawing.
30 mm thick pre laminated PVC door shutters</t>
  </si>
  <si>
    <t>Providing and fixing 25 mm thick shutters for cup board etc. :
Panelled or panelled &amp; glazed shutters :
Second class teak wood including ISI marked anodised aluminium butt hinges with necessary screws</t>
  </si>
  <si>
    <t>Renewing glass panes and refixing existing wooden fillets:
Float glass panes of nominal thickness 4 mm (weight not less than 10kg/sqm)</t>
  </si>
  <si>
    <t>Steel work in built up tubular (round, square or rectangular hollow tubes etc.) trusses etc., including cutting, hoisting, fixing in position and applying a priming coat of approved steel primer, including welding and bolted with special shaped washers etc. complete.
Electric resistance or induction butt welded tubes</t>
  </si>
  <si>
    <t>Wall painting with plastic emulsion paint of approved brand and manufacture to give an even shade:
One or more coats on old work</t>
  </si>
  <si>
    <t>Painting with synthetic enamel paint of approved brand and manufacture of required colour to give an even shade :
One or more coats on old work</t>
  </si>
  <si>
    <t>Providing and fixing Stainless Steel A ISI 304 (18/8) kitchen sink as per IS:13983 with C.I. brackets and stainless steel plug 40 mm, including painting of fittings and brackets, cutting and making good the walls wherever required :
Kitchen sink without drain board
470x420 mm bowl depth 178 mm</t>
  </si>
  <si>
    <t>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t>
  </si>
  <si>
    <t>Providing and fixing brass bib cock of approved quality :
15 mm nominal bore</t>
  </si>
  <si>
    <t>Providing and fixing brass stop cock of approved quality :
15 mm nominal bore</t>
  </si>
  <si>
    <t>Providing and fixing C.P. brass shower rose with 15 or 20 mm inlet :
100 mm diameter</t>
  </si>
  <si>
    <t>Providing and fixing mirror of superior glass (of approved quality) and of required shape and size with plastic moulded frame of approved make and shade with 6 mm thick hard board backing :
Circular shape 450 mm dia</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</si>
  <si>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t>
  </si>
  <si>
    <t>Providing &amp; fixing White vitreous china water closet squatting pan (Indian type) along with "S" or "P" trap including dismantling of old WC seat and "S" or "P" trap at site complete with all operations including all necessary materials, labour and disposal of dismantled material i/c malba, all complete as per the direction of Engineer-in charge.
Long pattern W.C Pan of size 580x440 mm</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</si>
  <si>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25 mm nominal dia Pipes</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</si>
  <si>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15 mm nominal dia Pipes</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</si>
  <si>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
100 mm nominal dia Pipes</t>
  </si>
  <si>
    <t>Wiring to 5 a pin 6 Amps plug point with 1.5 sq. mm P.V.C. insulated single core unsheathed industrial (Multistrand) cable FR conforming to IS-694: 1990 with flexible bright annealed electrolytic copper conductor for voltage grade up to 1100 volts (Finolex /RR Kabel /Nicco / Anchor or Equivalent Make as approved by the Deptt.) with flat 19 mm  ISI marked casing 'n' capping (AKG / Precision/ Presto Plast/Polycab/ MW or equivalent make as approved by the Deptt.) in surface system, including 5 pin 6 Amps flush type plug socket and 6 Amps F/T switch (Anchor penta /Gold medal /Kolor kany.Kom/Havells or equivalent make as approved by the Deptt.), GI/ MS switch board (I.S.I. marked)  with phenolic laminated sheet cover including earth continuity with 1.5 sq. mm.  cable to third pin of the plug socket etc. as required complete, when placed elsewhere.
 Short point up to 3.00 metre. length.</t>
  </si>
  <si>
    <t>Wiring for drawing sub-main line with P.V.C. insulated single core unsheathed industrial (Multistrand) cable FR conforming to IS-694: 1990 with flexible bright annealed electrolytic copper conductor for voltage grade up to 1100 volts (Finolex /RR Kabel /Nicco / Anchor or Equivalent Make as approved by the Deptt.) PVC conduit  (Berlia/ AKG / Precision/ Presto Plast/Polycab/ MW or equivalent make as approved by the Deptt.) including earth continuity in surface/ recessed   20 mm. dia. 2mm thick/ heavy   ISI marked IS: 9537 PART - III rigid PVC conduit   wiring system.
With 2 x 2.5 sq. mm. + earth continuity with 1x1.5 sq. mm. in 20 mm. dia. 2mm thick/ heavy rigid PVC IS: 9537 Part - III  conduit.</t>
  </si>
  <si>
    <t>Dismantling wood work in frames, trusses, purlins and rafters up to 10 metres span and 5 metres height including stacking the material within 50 metres lead :
Of sectional area 40 square centimetres and above</t>
  </si>
  <si>
    <t>Dismantling roofing including ridges, hips, valleys and gutters etc., and stacking the material within 50 metres lead of:
G.S. Sheet</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</si>
  <si>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
0.63 mm thick with zinc coating not less than 275 gm/ m²</t>
  </si>
  <si>
    <t>Providing and fixing flat pressed 3 layer medium density particle board or graded particle board (Grade I) IS: 3087 marked, in ceiling with necessary nails etc. complete (frame work to be paid separately):
12 mm thick</t>
  </si>
  <si>
    <t>Providing ridges or hips of width 60 cm overall width plain G.S. sheet fixed with polymer coated J or L hooks, bolts and nuts 8 mm dia G.I. limpet and bitumen washers complete.
0.63 mm thick with zinc coating not less than 275 gm/m²</t>
  </si>
  <si>
    <t xml:space="preserve"> Steel reinforcement for R.C.C. work including straightening, cutting, bending, placing in position and binding all complete above plinth level.
Mild steel and Medium Tensile steel bars</t>
  </si>
  <si>
    <t>Providing and laying in position specified grade of reinforced cement concrete, excluding the cost of centering, shuttering, finishing and reinforcement
1:1.5:3 (1 cement : 1.5 coarse sand (zone-III) derived from natural sources : 3 graded stone aggregate 20 mm nominal size derived from natural sources)</t>
  </si>
  <si>
    <t>15 mm cement plaster on the rough side of single or half brick wall of mix :
1:4 (1 cement: 4 fine sand)</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</si>
  <si>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kg/sqm including grouting the joint with white cement &amp; matching pigments etc. complete.
Size of Tile 500x500 mm</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</si>
  <si>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500x500 mm</t>
  </si>
  <si>
    <t>Painting on G.S. sheet with synthetic enamel paint of approved brand and manufacture of required colour to give an even shade : 
Old work (one or more coats)</t>
  </si>
  <si>
    <t>Applying one coat of water thinnable cement primer of approved brand and manufacture on wall surface :
Water thinnable cement primer</t>
  </si>
  <si>
    <t>Providing &amp; fixing White vitreous china water closet squatting pan (Indian type) along with "S" or "P" trap including dismantling of old WC seat and "S" or "P" trap at site complete with all operations including all necessary materials, labour and disposal of dismantled material i/c malba, all complete as per the direction of Engineer-in-charge.
Long pattern W.C Pan of size 580x440 mm</t>
  </si>
  <si>
    <t>Wiring to 5 a pin 6 Amps plug point with 1.5 sq. mm P.V.C. insulated single core unsheathed industrial (Multistrand) cable FR conforming to IS-694: 1990 with flexible bright annealed electrolytic copper conductor for voltage grade up to 1100 volts (Finolex /RR Kabel /Nicco / Anchor or Equivalent Make as approved by the Deptt.) with flat 19 mm  ISI marked casing 'n' capping (AKG / Precision/ Presto Plast/Polycab/ MW or equivalent make as approved by the Deptt.) in surface system, including 5 pin 6 Amps flush type plug socket and 6 Amps F/T switch (Anchor penta /Gold medal /Kolor kany.Kom/Havells or equivalent make as approved by the Deptt.), GI/ MS switch board (I.S.I. marked)  with phenolic laminated sheet cover including earth continuity with 1.5 sq. mm.  cable to third pin of the plug socket etc. as required complete, when placed elsewhere.
Short point up to 3.00 metre. length.</t>
  </si>
  <si>
    <t>Supplying with fitting and fixing single Pole 10 KA 240/415V 50Hz MCB of the following capacity complete with making necessary connection as approved, specified and directed by the deptt. 16.1.1B Series (Schneider MG, legrand, Hager  make)
6 to 32A</t>
  </si>
  <si>
    <t>Demolishing brick work manually/ by mechanical means including stacking of serviceable material and disposal of unserviceable material within 50 metres lead as per direction of Engineer-in-charge.
In cement mortar</t>
  </si>
  <si>
    <t>Supplying with fitting and fixing single Pole 10 KA 240/415V 50Hz MCB of the following capacity complete with making necessary connection as approved, specified and directed by the deptt.
B Series (Schneider MG, legrand, Hager  make)
16.1.1.2)6 to 32A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</si>
</sst>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70">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Arial Narrow"/>
      <family val="2"/>
    </font>
    <font>
      <sz val="12"/>
      <name val="Arial Narrow"/>
      <family val="2"/>
    </font>
    <font>
      <b/>
      <sz val="12"/>
      <name val="Arial Narrow"/>
      <family val="2"/>
    </font>
    <font>
      <b/>
      <sz val="12"/>
      <color indexed="8"/>
      <name val="Arial Narrow"/>
      <family val="2"/>
    </font>
    <font>
      <b/>
      <u val="single"/>
      <sz val="12"/>
      <color indexed="8"/>
      <name val="Arial Narrow"/>
      <family val="2"/>
    </font>
    <font>
      <b/>
      <sz val="12"/>
      <color indexed="30"/>
      <name val="Arial Narrow"/>
      <family val="2"/>
    </font>
    <font>
      <b/>
      <u val="single"/>
      <sz val="12"/>
      <name val="Arial Narrow"/>
      <family val="2"/>
    </font>
    <font>
      <b/>
      <sz val="12"/>
      <color indexed="18"/>
      <name val="Arial Narrow"/>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6"/>
      <name val="Arial Narrow"/>
      <family val="2"/>
    </font>
    <font>
      <sz val="12"/>
      <color indexed="23"/>
      <name val="Arial Narrow"/>
      <family val="2"/>
    </font>
    <font>
      <b/>
      <i/>
      <sz val="12"/>
      <color indexed="8"/>
      <name val="Arial Narrow"/>
      <family val="2"/>
    </font>
    <font>
      <b/>
      <u val="single"/>
      <sz val="12"/>
      <color indexed="23"/>
      <name val="Arial Narrow"/>
      <family val="2"/>
    </font>
    <font>
      <sz val="12"/>
      <color indexed="8"/>
      <name val="Arial Narrow"/>
      <family val="2"/>
    </font>
    <font>
      <b/>
      <sz val="12"/>
      <color indexed="17"/>
      <name val="Arial Narrow"/>
      <family val="2"/>
    </font>
    <font>
      <sz val="12"/>
      <color indexed="31"/>
      <name val="Arial Narrow"/>
      <family val="2"/>
    </font>
    <font>
      <sz val="11"/>
      <color indexed="8"/>
      <name val="Arial Narrow"/>
      <family val="2"/>
    </font>
    <font>
      <b/>
      <u val="single"/>
      <sz val="12"/>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800000"/>
      <name val="Arial Narrow"/>
      <family val="2"/>
    </font>
    <font>
      <sz val="12"/>
      <color theme="0" tint="-0.4999699890613556"/>
      <name val="Arial Narrow"/>
      <family val="2"/>
    </font>
    <font>
      <b/>
      <i/>
      <sz val="12"/>
      <color theme="1"/>
      <name val="Arial Narrow"/>
      <family val="2"/>
    </font>
    <font>
      <b/>
      <u val="single"/>
      <sz val="12"/>
      <color theme="0" tint="-0.4999699890613556"/>
      <name val="Arial Narrow"/>
      <family val="2"/>
    </font>
    <font>
      <b/>
      <sz val="12"/>
      <color rgb="FF000066"/>
      <name val="Arial Narrow"/>
      <family val="2"/>
    </font>
    <font>
      <sz val="12"/>
      <color rgb="FF000000"/>
      <name val="Arial Narrow"/>
      <family val="2"/>
    </font>
    <font>
      <b/>
      <sz val="12"/>
      <color rgb="FF00B050"/>
      <name val="Arial Narrow"/>
      <family val="2"/>
    </font>
    <font>
      <sz val="12"/>
      <color theme="4" tint="0.7999799847602844"/>
      <name val="Arial Narrow"/>
      <family val="2"/>
    </font>
    <font>
      <b/>
      <sz val="12"/>
      <color rgb="FF007A37"/>
      <name val="Arial Narrow"/>
      <family val="2"/>
    </font>
    <font>
      <sz val="12"/>
      <color theme="1"/>
      <name val="Arial Narrow"/>
      <family val="2"/>
    </font>
    <font>
      <b/>
      <sz val="12"/>
      <color rgb="FF000000"/>
      <name val="Arial Narrow"/>
      <family val="2"/>
    </font>
    <font>
      <sz val="11"/>
      <color rgb="FF000000"/>
      <name val="Arial Narrow"/>
      <family val="2"/>
    </font>
    <font>
      <b/>
      <u val="single"/>
      <sz val="12"/>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top style="thin"/>
      <bottom/>
    </border>
    <border>
      <left style="thin"/>
      <right style="thin"/>
      <top style="thin"/>
      <bottom style="thin"/>
    </border>
    <border>
      <left style="thin"/>
      <right style="medium"/>
      <top style="thin"/>
      <bottom style="thin"/>
    </border>
    <border>
      <left style="thin"/>
      <right/>
      <top>
        <color indexed="63"/>
      </top>
      <bottom/>
    </border>
    <border>
      <left>
        <color indexed="63"/>
      </left>
      <right>
        <color indexed="63"/>
      </right>
      <top>
        <color indexed="63"/>
      </top>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7">
    <xf numFmtId="0" fontId="0" fillId="0" borderId="0" xfId="0" applyFont="1" applyAlignment="1">
      <alignment/>
    </xf>
    <xf numFmtId="2" fontId="7" fillId="0" borderId="10" xfId="58" applyNumberFormat="1" applyFont="1" applyFill="1" applyBorder="1" applyAlignment="1" applyProtection="1">
      <alignment horizontal="center" vertical="center" wrapText="1"/>
      <protection locked="0"/>
    </xf>
    <xf numFmtId="0" fontId="57" fillId="33" borderId="10" xfId="58" applyNumberFormat="1" applyFont="1" applyFill="1" applyBorder="1" applyAlignment="1" applyProtection="1">
      <alignment horizontal="center" vertical="center" wrapText="1"/>
      <protection locked="0"/>
    </xf>
    <xf numFmtId="0" fontId="7" fillId="0" borderId="10" xfId="58" applyNumberFormat="1" applyFont="1" applyFill="1" applyBorder="1" applyAlignment="1" applyProtection="1">
      <alignment horizontal="center" vertical="center" wrapText="1"/>
      <protection/>
    </xf>
    <xf numFmtId="0" fontId="8" fillId="0" borderId="0" xfId="57" applyNumberFormat="1" applyFont="1" applyFill="1" applyBorder="1" applyAlignment="1">
      <alignment horizontal="center" vertical="center"/>
      <protection/>
    </xf>
    <xf numFmtId="0" fontId="8"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59" fillId="0" borderId="0" xfId="59" applyNumberFormat="1" applyFont="1" applyFill="1" applyBorder="1" applyAlignment="1" applyProtection="1">
      <alignment horizontal="center" vertical="center"/>
      <protection/>
    </xf>
    <xf numFmtId="2" fontId="59" fillId="0" borderId="0" xfId="59"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2" fontId="8" fillId="0" borderId="0" xfId="57" applyNumberFormat="1" applyFont="1" applyFill="1" applyBorder="1" applyAlignment="1">
      <alignment horizontal="center" vertical="center"/>
      <protection/>
    </xf>
    <xf numFmtId="0" fontId="11"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9" fillId="0" borderId="11" xfId="58" applyNumberFormat="1" applyFont="1" applyFill="1" applyBorder="1" applyAlignment="1" applyProtection="1">
      <alignment horizontal="left" vertical="top" wrapText="1"/>
      <protection/>
    </xf>
    <xf numFmtId="0" fontId="8"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8"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9" fillId="0" borderId="10" xfId="57" applyNumberFormat="1" applyFont="1" applyFill="1" applyBorder="1" applyAlignment="1">
      <alignment horizontal="center" vertical="center" wrapText="1"/>
      <protection/>
    </xf>
    <xf numFmtId="2" fontId="9" fillId="0" borderId="10" xfId="57" applyNumberFormat="1" applyFont="1" applyFill="1" applyBorder="1" applyAlignment="1">
      <alignment horizontal="center" vertical="center" wrapText="1"/>
      <protection/>
    </xf>
    <xf numFmtId="0" fontId="9" fillId="0" borderId="10" xfId="57" applyNumberFormat="1" applyFont="1" applyFill="1" applyBorder="1" applyAlignment="1">
      <alignment horizontal="center" vertical="top" wrapText="1"/>
      <protection/>
    </xf>
    <xf numFmtId="0" fontId="9" fillId="0" borderId="12" xfId="58" applyNumberFormat="1" applyFont="1" applyFill="1" applyBorder="1" applyAlignment="1">
      <alignment horizontal="center" vertical="top" wrapText="1"/>
      <protection/>
    </xf>
    <xf numFmtId="0" fontId="61" fillId="0" borderId="10" xfId="58" applyNumberFormat="1" applyFont="1" applyFill="1" applyBorder="1" applyAlignment="1">
      <alignment horizontal="center" vertical="top" wrapText="1"/>
      <protection/>
    </xf>
    <xf numFmtId="0" fontId="61" fillId="0" borderId="10" xfId="58" applyNumberFormat="1" applyFont="1" applyFill="1" applyBorder="1" applyAlignment="1">
      <alignment horizontal="center" vertical="center" wrapText="1"/>
      <protection/>
    </xf>
    <xf numFmtId="0" fontId="8" fillId="0" borderId="0" xfId="57" applyNumberFormat="1" applyFont="1" applyFill="1">
      <alignment/>
      <protection/>
    </xf>
    <xf numFmtId="0" fontId="58" fillId="0" borderId="0" xfId="57" applyNumberFormat="1" applyFont="1" applyFill="1">
      <alignment/>
      <protection/>
    </xf>
    <xf numFmtId="0" fontId="9" fillId="0" borderId="13" xfId="57" applyNumberFormat="1" applyFont="1" applyFill="1" applyBorder="1" applyAlignment="1">
      <alignment horizontal="center" vertical="top" wrapText="1"/>
      <protection/>
    </xf>
    <xf numFmtId="0" fontId="9" fillId="0" borderId="13" xfId="57" applyNumberFormat="1" applyFont="1" applyFill="1" applyBorder="1" applyAlignment="1">
      <alignment horizontal="center" vertical="center" wrapText="1"/>
      <protection/>
    </xf>
    <xf numFmtId="0" fontId="62" fillId="0" borderId="13" xfId="58" applyNumberFormat="1" applyFont="1" applyFill="1" applyBorder="1" applyAlignment="1">
      <alignment horizontal="center" vertical="center" wrapText="1" readingOrder="1"/>
      <protection/>
    </xf>
    <xf numFmtId="0" fontId="8" fillId="0" borderId="13" xfId="58" applyNumberFormat="1" applyFont="1" applyFill="1" applyBorder="1" applyAlignment="1">
      <alignment vertical="top"/>
      <protection/>
    </xf>
    <xf numFmtId="0" fontId="8" fillId="0" borderId="13" xfId="57" applyNumberFormat="1" applyFont="1" applyFill="1" applyBorder="1" applyAlignment="1">
      <alignment vertical="top"/>
      <protection/>
    </xf>
    <xf numFmtId="0" fontId="9" fillId="0" borderId="13" xfId="57" applyNumberFormat="1" applyFont="1" applyFill="1" applyBorder="1" applyAlignment="1" applyProtection="1">
      <alignment horizontal="left" vertical="top"/>
      <protection locked="0"/>
    </xf>
    <xf numFmtId="0" fontId="8" fillId="0" borderId="13" xfId="58" applyNumberFormat="1" applyFont="1" applyFill="1" applyBorder="1" applyAlignment="1">
      <alignment horizontal="center" vertical="center" wrapText="1"/>
      <protection/>
    </xf>
    <xf numFmtId="0" fontId="8" fillId="0" borderId="0" xfId="57" applyNumberFormat="1" applyFont="1" applyFill="1" applyAlignment="1">
      <alignment vertical="top"/>
      <protection/>
    </xf>
    <xf numFmtId="0" fontId="58" fillId="0" borderId="0" xfId="57" applyNumberFormat="1" applyFont="1" applyFill="1" applyAlignment="1">
      <alignment vertical="top"/>
      <protection/>
    </xf>
    <xf numFmtId="0" fontId="9" fillId="0" borderId="13" xfId="57" applyNumberFormat="1" applyFont="1" applyFill="1" applyBorder="1" applyAlignment="1" applyProtection="1">
      <alignment horizontal="right" vertical="top"/>
      <protection locked="0"/>
    </xf>
    <xf numFmtId="2" fontId="9" fillId="33" borderId="13" xfId="57" applyNumberFormat="1" applyFont="1" applyFill="1" applyBorder="1" applyAlignment="1" applyProtection="1">
      <alignment horizontal="center" vertical="center"/>
      <protection locked="0"/>
    </xf>
    <xf numFmtId="2" fontId="9" fillId="0" borderId="13" xfId="57" applyNumberFormat="1" applyFont="1" applyFill="1" applyBorder="1" applyAlignment="1" applyProtection="1">
      <alignment horizontal="right" vertical="top"/>
      <protection locked="0"/>
    </xf>
    <xf numFmtId="2" fontId="9" fillId="0" borderId="13" xfId="57" applyNumberFormat="1" applyFont="1" applyFill="1" applyBorder="1" applyAlignment="1" applyProtection="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3" xfId="57" applyNumberFormat="1" applyFont="1" applyFill="1" applyBorder="1" applyAlignment="1">
      <alignment horizontal="center" vertical="top" wrapText="1"/>
      <protection/>
    </xf>
    <xf numFmtId="2" fontId="63" fillId="0" borderId="13" xfId="57" applyNumberFormat="1" applyFont="1" applyFill="1" applyBorder="1" applyAlignment="1">
      <alignment horizontal="center" vertical="top" wrapText="1"/>
      <protection/>
    </xf>
    <xf numFmtId="2" fontId="9" fillId="0" borderId="14" xfId="58" applyNumberFormat="1" applyFont="1" applyFill="1" applyBorder="1" applyAlignment="1">
      <alignment horizontal="right" vertical="center"/>
      <protection/>
    </xf>
    <xf numFmtId="0" fontId="9" fillId="0" borderId="13" xfId="58" applyNumberFormat="1" applyFont="1" applyFill="1" applyBorder="1" applyAlignment="1">
      <alignment horizontal="left" vertical="center"/>
      <protection/>
    </xf>
    <xf numFmtId="0" fontId="9" fillId="0" borderId="11" xfId="58" applyNumberFormat="1" applyFont="1" applyFill="1" applyBorder="1" applyAlignment="1">
      <alignment horizontal="left" vertical="center"/>
      <protection/>
    </xf>
    <xf numFmtId="0" fontId="8" fillId="0" borderId="15" xfId="58" applyNumberFormat="1" applyFont="1" applyFill="1" applyBorder="1" applyAlignment="1">
      <alignment horizontal="center" vertical="center"/>
      <protection/>
    </xf>
    <xf numFmtId="2" fontId="7" fillId="0" borderId="13" xfId="58" applyNumberFormat="1" applyFont="1" applyFill="1" applyBorder="1" applyAlignment="1">
      <alignment vertical="center"/>
      <protection/>
    </xf>
    <xf numFmtId="0" fontId="8" fillId="0" borderId="0" xfId="58" applyNumberFormat="1" applyFont="1" applyFill="1" applyBorder="1" applyAlignment="1">
      <alignment horizontal="center" vertical="center"/>
      <protection/>
    </xf>
    <xf numFmtId="0" fontId="8" fillId="0" borderId="0" xfId="58" applyNumberFormat="1" applyFont="1" applyFill="1" applyBorder="1" applyAlignment="1">
      <alignment vertical="top"/>
      <protection/>
    </xf>
    <xf numFmtId="0" fontId="7" fillId="0" borderId="16" xfId="58" applyNumberFormat="1" applyFont="1" applyFill="1" applyBorder="1" applyAlignment="1">
      <alignment vertical="top"/>
      <protection/>
    </xf>
    <xf numFmtId="0" fontId="8" fillId="0" borderId="16" xfId="58" applyNumberFormat="1" applyFont="1" applyFill="1" applyBorder="1" applyAlignment="1">
      <alignment vertical="top"/>
      <protection/>
    </xf>
    <xf numFmtId="172" fontId="8" fillId="0" borderId="0" xfId="57" applyNumberFormat="1" applyFont="1" applyFill="1" applyAlignment="1">
      <alignment horizontal="center" vertical="center"/>
      <protection/>
    </xf>
    <xf numFmtId="172" fontId="8" fillId="0" borderId="0" xfId="57" applyNumberFormat="1" applyFont="1" applyFill="1" applyAlignment="1">
      <alignment vertical="top"/>
      <protection/>
    </xf>
    <xf numFmtId="0" fontId="9" fillId="0" borderId="17" xfId="58" applyNumberFormat="1" applyFont="1" applyFill="1" applyBorder="1" applyAlignment="1">
      <alignment horizontal="left" vertical="center"/>
      <protection/>
    </xf>
    <xf numFmtId="0" fontId="64" fillId="0" borderId="12" xfId="57" applyNumberFormat="1" applyFont="1" applyFill="1" applyBorder="1" applyAlignment="1" applyProtection="1">
      <alignment horizontal="center" vertical="center"/>
      <protection/>
    </xf>
    <xf numFmtId="10" fontId="57" fillId="33" borderId="10" xfId="63" applyNumberFormat="1" applyFont="1" applyFill="1" applyBorder="1" applyAlignment="1">
      <alignment horizontal="center" vertical="center"/>
    </xf>
    <xf numFmtId="0" fontId="64" fillId="0" borderId="10" xfId="58" applyNumberFormat="1" applyFont="1" applyFill="1" applyBorder="1" applyAlignment="1">
      <alignment vertical="top"/>
      <protection/>
    </xf>
    <xf numFmtId="0" fontId="8" fillId="0" borderId="10" xfId="57" applyNumberFormat="1" applyFont="1" applyFill="1" applyBorder="1" applyAlignment="1" applyProtection="1">
      <alignment vertical="top"/>
      <protection/>
    </xf>
    <xf numFmtId="0" fontId="7" fillId="0" borderId="10" xfId="58" applyNumberFormat="1" applyFont="1" applyFill="1" applyBorder="1" applyAlignment="1" applyProtection="1">
      <alignment vertical="center" wrapText="1"/>
      <protection locked="0"/>
    </xf>
    <xf numFmtId="0" fontId="7" fillId="0" borderId="10" xfId="63" applyNumberFormat="1" applyFont="1" applyFill="1" applyBorder="1" applyAlignment="1" applyProtection="1">
      <alignment vertical="center" wrapText="1"/>
      <protection locked="0"/>
    </xf>
    <xf numFmtId="0" fontId="8" fillId="0" borderId="0" xfId="57" applyNumberFormat="1" applyFont="1" applyFill="1" applyAlignment="1" applyProtection="1">
      <alignment vertical="top"/>
      <protection/>
    </xf>
    <xf numFmtId="172" fontId="65" fillId="0" borderId="18" xfId="58" applyNumberFormat="1" applyFont="1" applyFill="1" applyBorder="1" applyAlignment="1">
      <alignment horizontal="right" vertical="center"/>
      <protection/>
    </xf>
    <xf numFmtId="172" fontId="7" fillId="0" borderId="19" xfId="58" applyNumberFormat="1" applyFont="1" applyFill="1" applyBorder="1" applyAlignment="1">
      <alignment horizontal="right" vertical="center"/>
      <protection/>
    </xf>
    <xf numFmtId="0" fontId="58" fillId="0" borderId="0" xfId="57" applyNumberFormat="1" applyFont="1" applyFill="1" applyAlignment="1" applyProtection="1">
      <alignment vertical="top"/>
      <protection/>
    </xf>
    <xf numFmtId="0" fontId="66" fillId="0" borderId="0" xfId="57" applyNumberFormat="1" applyFont="1" applyFill="1" applyAlignment="1">
      <alignment horizontal="center" vertical="center"/>
      <protection/>
    </xf>
    <xf numFmtId="2" fontId="66" fillId="0" borderId="0" xfId="57" applyNumberFormat="1" applyFont="1" applyFill="1" applyAlignment="1">
      <alignment horizontal="center" vertical="center"/>
      <protection/>
    </xf>
    <xf numFmtId="0" fontId="66" fillId="0" borderId="0" xfId="57" applyNumberFormat="1" applyFont="1" applyFill="1">
      <alignment/>
      <protection/>
    </xf>
    <xf numFmtId="0" fontId="66" fillId="0" borderId="0" xfId="57" applyNumberFormat="1" applyFont="1" applyFill="1" applyAlignment="1">
      <alignment vertical="center"/>
      <protection/>
    </xf>
    <xf numFmtId="0" fontId="8" fillId="0" borderId="0" xfId="58" applyNumberFormat="1" applyFont="1" applyFill="1">
      <alignment/>
      <protection/>
    </xf>
    <xf numFmtId="0" fontId="9" fillId="0" borderId="20" xfId="58" applyNumberFormat="1" applyFont="1" applyFill="1" applyBorder="1" applyAlignment="1">
      <alignment horizontal="left" vertical="center"/>
      <protection/>
    </xf>
    <xf numFmtId="0" fontId="9" fillId="0" borderId="21" xfId="58" applyNumberFormat="1" applyFont="1" applyFill="1" applyBorder="1" applyAlignment="1">
      <alignment horizontal="left" vertical="center"/>
      <protection/>
    </xf>
    <xf numFmtId="2" fontId="8" fillId="0" borderId="22" xfId="58" applyNumberFormat="1" applyFont="1" applyFill="1" applyBorder="1" applyAlignment="1">
      <alignment vertical="top"/>
      <protection/>
    </xf>
    <xf numFmtId="2" fontId="7" fillId="0" borderId="20" xfId="58" applyNumberFormat="1" applyFont="1" applyFill="1" applyBorder="1" applyAlignment="1">
      <alignment vertical="center"/>
      <protection/>
    </xf>
    <xf numFmtId="0" fontId="67" fillId="0" borderId="13"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7" xfId="58" applyNumberFormat="1" applyFont="1" applyFill="1" applyBorder="1" applyAlignment="1">
      <alignment horizontal="center" vertical="center" wrapText="1" readingOrder="1"/>
      <protection/>
    </xf>
    <xf numFmtId="1" fontId="9" fillId="0" borderId="10" xfId="57" applyNumberFormat="1" applyFont="1" applyFill="1" applyBorder="1" applyAlignment="1">
      <alignment horizontal="center" vertical="center" wrapText="1"/>
      <protection/>
    </xf>
    <xf numFmtId="0" fontId="15" fillId="0" borderId="13"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23" xfId="0" applyFont="1" applyFill="1" applyBorder="1" applyAlignment="1">
      <alignment vertical="top" wrapText="1"/>
    </xf>
    <xf numFmtId="0" fontId="15" fillId="0" borderId="24" xfId="0" applyFont="1" applyFill="1" applyBorder="1" applyAlignment="1">
      <alignment vertical="top" wrapText="1"/>
    </xf>
    <xf numFmtId="0" fontId="0" fillId="0" borderId="13" xfId="0"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62" fillId="0" borderId="11" xfId="58" applyNumberFormat="1" applyFont="1" applyFill="1" applyBorder="1" applyAlignment="1">
      <alignment horizontal="center" vertical="center" wrapText="1" readingOrder="1"/>
      <protection/>
    </xf>
    <xf numFmtId="0" fontId="8" fillId="0" borderId="13" xfId="58" applyNumberFormat="1" applyFont="1" applyFill="1" applyBorder="1" applyAlignment="1">
      <alignment horizontal="left" vertical="center" wrapText="1"/>
      <protection/>
    </xf>
    <xf numFmtId="0" fontId="8" fillId="0" borderId="0" xfId="57" applyNumberFormat="1" applyFont="1" applyFill="1" applyAlignment="1">
      <alignment horizontal="center" vertical="center"/>
      <protection/>
    </xf>
    <xf numFmtId="0" fontId="9" fillId="0" borderId="11" xfId="57" applyNumberFormat="1" applyFont="1" applyFill="1" applyBorder="1" applyAlignment="1">
      <alignment horizontal="center" vertical="center" wrapText="1"/>
      <protection/>
    </xf>
    <xf numFmtId="0" fontId="9" fillId="0" borderId="17" xfId="57" applyNumberFormat="1" applyFont="1" applyFill="1" applyBorder="1" applyAlignment="1">
      <alignment horizontal="center" vertical="center" wrapText="1"/>
      <protection/>
    </xf>
    <xf numFmtId="0" fontId="9" fillId="0" borderId="22" xfId="57" applyNumberFormat="1" applyFont="1" applyFill="1" applyBorder="1" applyAlignment="1">
      <alignment horizontal="center" vertical="center" wrapText="1"/>
      <protection/>
    </xf>
    <xf numFmtId="0" fontId="7" fillId="0" borderId="11" xfId="58" applyNumberFormat="1" applyFont="1" applyFill="1" applyBorder="1" applyAlignment="1">
      <alignment horizontal="center" vertical="center" wrapText="1"/>
      <protection/>
    </xf>
    <xf numFmtId="0" fontId="7" fillId="0" borderId="17" xfId="58" applyNumberFormat="1" applyFont="1" applyFill="1" applyBorder="1" applyAlignment="1">
      <alignment horizontal="center" vertical="center" wrapText="1"/>
      <protection/>
    </xf>
    <xf numFmtId="0" fontId="7" fillId="0" borderId="22" xfId="58" applyNumberFormat="1" applyFont="1" applyFill="1" applyBorder="1" applyAlignment="1">
      <alignment horizontal="center" vertical="center" wrapText="1"/>
      <protection/>
    </xf>
    <xf numFmtId="0" fontId="69"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60" fillId="0" borderId="16" xfId="57" applyNumberFormat="1" applyFont="1" applyFill="1" applyBorder="1" applyAlignment="1" applyProtection="1">
      <alignment horizontal="center" wrapText="1"/>
      <protection locked="0"/>
    </xf>
    <xf numFmtId="0" fontId="9" fillId="33" borderId="11" xfId="58" applyNumberFormat="1" applyFont="1" applyFill="1" applyBorder="1" applyAlignment="1" applyProtection="1">
      <alignment horizontal="left" vertical="top"/>
      <protection locked="0"/>
    </xf>
    <xf numFmtId="0" fontId="9" fillId="0" borderId="17" xfId="58" applyNumberFormat="1" applyFont="1" applyFill="1" applyBorder="1" applyAlignment="1" applyProtection="1">
      <alignment horizontal="left" vertical="top"/>
      <protection locked="0"/>
    </xf>
    <xf numFmtId="0" fontId="9" fillId="0" borderId="22" xfId="58"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67"/>
  <sheetViews>
    <sheetView showGridLines="0" zoomScale="80" zoomScaleNormal="80" zoomScalePageLayoutView="0" workbookViewId="0" topLeftCell="A1">
      <selection activeCell="M62" sqref="M62"/>
    </sheetView>
  </sheetViews>
  <sheetFormatPr defaultColWidth="9.140625" defaultRowHeight="15"/>
  <cols>
    <col min="1" max="1" width="13.421875" style="68" customWidth="1"/>
    <col min="2" max="2" width="82.7109375" style="68" customWidth="1"/>
    <col min="3" max="3" width="16.28125" style="66" customWidth="1"/>
    <col min="4" max="4" width="14.57421875" style="67" customWidth="1"/>
    <col min="5" max="5" width="11.28125" style="66" customWidth="1"/>
    <col min="6" max="6" width="14.421875" style="68" hidden="1" customWidth="1"/>
    <col min="7" max="7" width="14.140625" style="68" hidden="1" customWidth="1"/>
    <col min="8" max="9" width="12.140625" style="68" hidden="1" customWidth="1"/>
    <col min="10" max="10" width="9.00390625" style="68" hidden="1" customWidth="1"/>
    <col min="11" max="11" width="19.57421875" style="68" hidden="1" customWidth="1"/>
    <col min="12" max="12" width="14.28125" style="68" hidden="1" customWidth="1"/>
    <col min="13" max="13" width="21.8515625" style="66" customWidth="1"/>
    <col min="14" max="14" width="15.28125" style="70" hidden="1" customWidth="1"/>
    <col min="15" max="15" width="14.28125" style="68" hidden="1" customWidth="1"/>
    <col min="16" max="16" width="17.28125" style="68" hidden="1" customWidth="1"/>
    <col min="17" max="17" width="18.421875" style="68" hidden="1" customWidth="1"/>
    <col min="18" max="18" width="17.421875" style="68" hidden="1" customWidth="1"/>
    <col min="19" max="19" width="14.7109375" style="68" hidden="1" customWidth="1"/>
    <col min="20" max="20" width="14.8515625" style="68" hidden="1" customWidth="1"/>
    <col min="21" max="21" width="16.421875" style="68" hidden="1" customWidth="1"/>
    <col min="22" max="22" width="13.00390625" style="68" hidden="1" customWidth="1"/>
    <col min="23" max="51" width="9.140625" style="68" hidden="1" customWidth="1"/>
    <col min="52" max="52" width="10.28125" style="68" hidden="1" customWidth="1"/>
    <col min="53" max="53" width="20.28125" style="69" customWidth="1"/>
    <col min="54" max="54" width="18.8515625" style="69" hidden="1" customWidth="1"/>
    <col min="55" max="55" width="43.57421875" style="66" customWidth="1"/>
    <col min="56" max="238" width="9.140625" style="68" customWidth="1"/>
    <col min="239" max="243" width="9.140625" style="27" customWidth="1"/>
    <col min="244" max="16384" width="9.140625" style="68" customWidth="1"/>
  </cols>
  <sheetData>
    <row r="1" spans="1:243" s="5" customFormat="1" ht="25.5" customHeight="1">
      <c r="A1" s="100" t="str">
        <f>B2&amp;" BoQ"</f>
        <v>Item Rate BoQ</v>
      </c>
      <c r="B1" s="100"/>
      <c r="C1" s="100"/>
      <c r="D1" s="100"/>
      <c r="E1" s="100"/>
      <c r="F1" s="100"/>
      <c r="G1" s="100"/>
      <c r="H1" s="100"/>
      <c r="I1" s="100"/>
      <c r="J1" s="100"/>
      <c r="K1" s="100"/>
      <c r="L1" s="100"/>
      <c r="M1" s="4"/>
      <c r="O1" s="6"/>
      <c r="P1" s="6"/>
      <c r="Q1" s="7"/>
      <c r="BC1" s="4"/>
      <c r="IE1" s="7"/>
      <c r="IF1" s="7"/>
      <c r="IG1" s="7"/>
      <c r="IH1" s="7"/>
      <c r="II1" s="7"/>
    </row>
    <row r="2" spans="1:55" s="5" customFormat="1" ht="25.5" customHeight="1" hidden="1">
      <c r="A2" s="8" t="s">
        <v>3</v>
      </c>
      <c r="B2" s="8" t="s">
        <v>4</v>
      </c>
      <c r="C2" s="9" t="s">
        <v>5</v>
      </c>
      <c r="D2" s="10" t="s">
        <v>6</v>
      </c>
      <c r="E2" s="8" t="s">
        <v>7</v>
      </c>
      <c r="J2" s="11"/>
      <c r="K2" s="11"/>
      <c r="L2" s="11"/>
      <c r="M2" s="4"/>
      <c r="O2" s="6"/>
      <c r="P2" s="6"/>
      <c r="Q2" s="7"/>
      <c r="BC2" s="4"/>
    </row>
    <row r="3" spans="1:243" s="5" customFormat="1" ht="30" customHeight="1" hidden="1">
      <c r="A3" s="5" t="s">
        <v>8</v>
      </c>
      <c r="C3" s="4" t="s">
        <v>9</v>
      </c>
      <c r="D3" s="12"/>
      <c r="E3" s="4"/>
      <c r="M3" s="4"/>
      <c r="BC3" s="4"/>
      <c r="IE3" s="7"/>
      <c r="IF3" s="7"/>
      <c r="IG3" s="7"/>
      <c r="IH3" s="7"/>
      <c r="II3" s="7"/>
    </row>
    <row r="4" spans="1:243" s="13" customFormat="1" ht="30.75" customHeight="1">
      <c r="A4" s="101" t="s">
        <v>84</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IE4" s="14"/>
      <c r="IF4" s="14"/>
      <c r="IG4" s="14"/>
      <c r="IH4" s="14"/>
      <c r="II4" s="14"/>
    </row>
    <row r="5" spans="1:243" s="13" customFormat="1" ht="30.75" customHeight="1">
      <c r="A5" s="101" t="s">
        <v>86</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IE5" s="14"/>
      <c r="IF5" s="14"/>
      <c r="IG5" s="14"/>
      <c r="IH5" s="14"/>
      <c r="II5" s="14"/>
    </row>
    <row r="6" spans="1:243" s="13" customFormat="1" ht="30.75" customHeight="1">
      <c r="A6" s="101" t="s">
        <v>51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IE6" s="14"/>
      <c r="IF6" s="14"/>
      <c r="IG6" s="14"/>
      <c r="IH6" s="14"/>
      <c r="II6" s="14"/>
    </row>
    <row r="7" spans="1:243" s="13" customFormat="1" ht="29.25" customHeight="1" hidden="1">
      <c r="A7" s="102" t="s">
        <v>10</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IE7" s="14"/>
      <c r="IF7" s="14"/>
      <c r="IG7" s="14"/>
      <c r="IH7" s="14"/>
      <c r="II7" s="14"/>
    </row>
    <row r="8" spans="1:243" s="16" customFormat="1" ht="65.25" customHeight="1">
      <c r="A8" s="15" t="s">
        <v>42</v>
      </c>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5"/>
      <c r="IE8" s="17"/>
      <c r="IF8" s="17"/>
      <c r="IG8" s="17"/>
      <c r="IH8" s="17"/>
      <c r="II8" s="17"/>
    </row>
    <row r="9" spans="1:243" s="18" customFormat="1" ht="61.5" customHeight="1">
      <c r="A9" s="94" t="s">
        <v>141</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E9" s="19"/>
      <c r="IF9" s="19"/>
      <c r="IG9" s="19"/>
      <c r="IH9" s="19"/>
      <c r="II9" s="19"/>
    </row>
    <row r="10" spans="1:243" s="18" customFormat="1" ht="26.25" customHeight="1">
      <c r="A10" s="20" t="s">
        <v>76</v>
      </c>
      <c r="B10" s="20" t="s">
        <v>77</v>
      </c>
      <c r="C10" s="20" t="s">
        <v>77</v>
      </c>
      <c r="D10" s="21" t="s">
        <v>76</v>
      </c>
      <c r="E10" s="20" t="s">
        <v>77</v>
      </c>
      <c r="F10" s="20" t="s">
        <v>11</v>
      </c>
      <c r="G10" s="20" t="s">
        <v>11</v>
      </c>
      <c r="H10" s="20" t="s">
        <v>12</v>
      </c>
      <c r="I10" s="20" t="s">
        <v>77</v>
      </c>
      <c r="J10" s="20" t="s">
        <v>76</v>
      </c>
      <c r="K10" s="20" t="s">
        <v>78</v>
      </c>
      <c r="L10" s="20" t="s">
        <v>77</v>
      </c>
      <c r="M10" s="20" t="s">
        <v>76</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76</v>
      </c>
      <c r="AU10" s="20" t="s">
        <v>76</v>
      </c>
      <c r="AV10" s="20" t="s">
        <v>12</v>
      </c>
      <c r="AW10" s="20" t="s">
        <v>12</v>
      </c>
      <c r="AX10" s="20" t="s">
        <v>76</v>
      </c>
      <c r="AY10" s="20" t="s">
        <v>76</v>
      </c>
      <c r="AZ10" s="20" t="s">
        <v>13</v>
      </c>
      <c r="BA10" s="20" t="s">
        <v>76</v>
      </c>
      <c r="BB10" s="20" t="s">
        <v>76</v>
      </c>
      <c r="BC10" s="20" t="s">
        <v>77</v>
      </c>
      <c r="IE10" s="19"/>
      <c r="IF10" s="19"/>
      <c r="IG10" s="19"/>
      <c r="IH10" s="19"/>
      <c r="II10" s="19"/>
    </row>
    <row r="11" spans="1:243" s="26" customFormat="1" ht="94.5" customHeight="1">
      <c r="A11" s="22" t="s">
        <v>0</v>
      </c>
      <c r="B11" s="22" t="s">
        <v>14</v>
      </c>
      <c r="C11" s="20" t="s">
        <v>1</v>
      </c>
      <c r="D11" s="21" t="s">
        <v>15</v>
      </c>
      <c r="E11" s="20" t="s">
        <v>16</v>
      </c>
      <c r="F11" s="22" t="s">
        <v>79</v>
      </c>
      <c r="G11" s="22"/>
      <c r="H11" s="22"/>
      <c r="I11" s="22" t="s">
        <v>17</v>
      </c>
      <c r="J11" s="22" t="s">
        <v>18</v>
      </c>
      <c r="K11" s="22" t="s">
        <v>19</v>
      </c>
      <c r="L11" s="22" t="s">
        <v>20</v>
      </c>
      <c r="M11" s="23" t="s">
        <v>80</v>
      </c>
      <c r="N11" s="22" t="s">
        <v>21</v>
      </c>
      <c r="O11" s="22" t="s">
        <v>22</v>
      </c>
      <c r="P11" s="22" t="s">
        <v>50</v>
      </c>
      <c r="Q11" s="22" t="s">
        <v>23</v>
      </c>
      <c r="R11" s="22"/>
      <c r="S11" s="22"/>
      <c r="T11" s="22" t="s">
        <v>24</v>
      </c>
      <c r="U11" s="22" t="s">
        <v>25</v>
      </c>
      <c r="V11" s="22" t="s">
        <v>26</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4" t="s">
        <v>81</v>
      </c>
      <c r="BB11" s="24" t="s">
        <v>27</v>
      </c>
      <c r="BC11" s="25" t="s">
        <v>28</v>
      </c>
      <c r="IE11" s="27"/>
      <c r="IF11" s="27"/>
      <c r="IG11" s="27"/>
      <c r="IH11" s="27"/>
      <c r="II11" s="27"/>
    </row>
    <row r="12" spans="1:243" s="26" customFormat="1" ht="15.75">
      <c r="A12" s="22">
        <v>1</v>
      </c>
      <c r="B12" s="22">
        <v>2</v>
      </c>
      <c r="C12" s="20">
        <v>3</v>
      </c>
      <c r="D12" s="80">
        <v>4</v>
      </c>
      <c r="E12" s="20">
        <v>5</v>
      </c>
      <c r="F12" s="28">
        <v>6</v>
      </c>
      <c r="G12" s="28">
        <v>7</v>
      </c>
      <c r="H12" s="28">
        <v>8</v>
      </c>
      <c r="I12" s="28">
        <v>9</v>
      </c>
      <c r="J12" s="28">
        <v>10</v>
      </c>
      <c r="K12" s="28">
        <v>11</v>
      </c>
      <c r="L12" s="28">
        <v>12</v>
      </c>
      <c r="M12" s="29">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9">
        <v>53</v>
      </c>
      <c r="BB12" s="29">
        <v>54</v>
      </c>
      <c r="BC12" s="29">
        <v>55</v>
      </c>
      <c r="IE12" s="27"/>
      <c r="IF12" s="27"/>
      <c r="IG12" s="27"/>
      <c r="IH12" s="27"/>
      <c r="II12" s="27"/>
    </row>
    <row r="13" spans="1:243" s="35" customFormat="1" ht="52.5" customHeight="1">
      <c r="A13" s="77">
        <v>1</v>
      </c>
      <c r="B13" s="81" t="s">
        <v>142</v>
      </c>
      <c r="C13" s="30" t="s">
        <v>70</v>
      </c>
      <c r="D13" s="76">
        <v>22.3</v>
      </c>
      <c r="E13" s="76" t="s">
        <v>87</v>
      </c>
      <c r="F13" s="73"/>
      <c r="G13" s="37"/>
      <c r="H13" s="37"/>
      <c r="I13" s="31" t="s">
        <v>33</v>
      </c>
      <c r="J13" s="32">
        <f aca="true" t="shared" si="0" ref="J13:J18">IF(I13="Less(-)",-1,1)</f>
        <v>1</v>
      </c>
      <c r="K13" s="33" t="s">
        <v>39</v>
      </c>
      <c r="L13" s="33" t="s">
        <v>7</v>
      </c>
      <c r="M13" s="38"/>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3"/>
      <c r="AV13" s="42"/>
      <c r="AW13" s="42"/>
      <c r="AX13" s="42"/>
      <c r="AY13" s="42"/>
      <c r="AZ13" s="42"/>
      <c r="BA13" s="44">
        <f aca="true" t="shared" si="1" ref="BA13:BA18">total_amount_ba($B$2,$D$2,D13,F13,J13,K13,M13)</f>
        <v>0</v>
      </c>
      <c r="BB13" s="44">
        <f aca="true" t="shared" si="2" ref="BB13:BB18">BA13+SUM(N13:AZ13)</f>
        <v>0</v>
      </c>
      <c r="BC13" s="92" t="str">
        <f aca="true" t="shared" si="3" ref="BC13:BC18">SpellNumber(L13,BB13)</f>
        <v>INR Zero Only</v>
      </c>
      <c r="IE13" s="36">
        <v>1.02</v>
      </c>
      <c r="IF13" s="36" t="s">
        <v>34</v>
      </c>
      <c r="IG13" s="36" t="s">
        <v>35</v>
      </c>
      <c r="IH13" s="36">
        <v>213</v>
      </c>
      <c r="II13" s="36" t="s">
        <v>32</v>
      </c>
    </row>
    <row r="14" spans="1:243" s="35" customFormat="1" ht="65.25" customHeight="1">
      <c r="A14" s="77">
        <v>2</v>
      </c>
      <c r="B14" s="81" t="s">
        <v>143</v>
      </c>
      <c r="C14" s="30" t="s">
        <v>71</v>
      </c>
      <c r="D14" s="76">
        <v>21</v>
      </c>
      <c r="E14" s="76" t="s">
        <v>85</v>
      </c>
      <c r="F14" s="73"/>
      <c r="G14" s="37"/>
      <c r="H14" s="37"/>
      <c r="I14" s="31" t="s">
        <v>33</v>
      </c>
      <c r="J14" s="32">
        <f t="shared" si="0"/>
        <v>1</v>
      </c>
      <c r="K14" s="33" t="s">
        <v>39</v>
      </c>
      <c r="L14" s="33" t="s">
        <v>7</v>
      </c>
      <c r="M14" s="38"/>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3"/>
      <c r="AV14" s="42"/>
      <c r="AW14" s="42"/>
      <c r="AX14" s="42"/>
      <c r="AY14" s="42"/>
      <c r="AZ14" s="42"/>
      <c r="BA14" s="44">
        <f t="shared" si="1"/>
        <v>0</v>
      </c>
      <c r="BB14" s="44">
        <f t="shared" si="2"/>
        <v>0</v>
      </c>
      <c r="BC14" s="92" t="str">
        <f t="shared" si="3"/>
        <v>INR Zero Only</v>
      </c>
      <c r="IE14" s="36">
        <v>1.02</v>
      </c>
      <c r="IF14" s="36" t="s">
        <v>34</v>
      </c>
      <c r="IG14" s="36" t="s">
        <v>35</v>
      </c>
      <c r="IH14" s="36">
        <v>213</v>
      </c>
      <c r="II14" s="36" t="s">
        <v>32</v>
      </c>
    </row>
    <row r="15" spans="1:243" s="35" customFormat="1" ht="46.5" customHeight="1">
      <c r="A15" s="77">
        <v>3</v>
      </c>
      <c r="B15" s="82" t="s">
        <v>88</v>
      </c>
      <c r="C15" s="30" t="s">
        <v>72</v>
      </c>
      <c r="D15" s="76">
        <v>30.48</v>
      </c>
      <c r="E15" s="76" t="s">
        <v>89</v>
      </c>
      <c r="F15" s="73"/>
      <c r="G15" s="37"/>
      <c r="H15" s="37"/>
      <c r="I15" s="31" t="s">
        <v>33</v>
      </c>
      <c r="J15" s="32">
        <f t="shared" si="0"/>
        <v>1</v>
      </c>
      <c r="K15" s="33" t="s">
        <v>39</v>
      </c>
      <c r="L15" s="33" t="s">
        <v>7</v>
      </c>
      <c r="M15" s="38"/>
      <c r="N15" s="39"/>
      <c r="O15" s="39"/>
      <c r="P15" s="40"/>
      <c r="Q15" s="39"/>
      <c r="R15" s="39"/>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3"/>
      <c r="AV15" s="42"/>
      <c r="AW15" s="42"/>
      <c r="AX15" s="42"/>
      <c r="AY15" s="42"/>
      <c r="AZ15" s="42"/>
      <c r="BA15" s="44">
        <f t="shared" si="1"/>
        <v>0</v>
      </c>
      <c r="BB15" s="44">
        <f t="shared" si="2"/>
        <v>0</v>
      </c>
      <c r="BC15" s="92" t="str">
        <f t="shared" si="3"/>
        <v>INR Zero Only</v>
      </c>
      <c r="IE15" s="36">
        <v>1.02</v>
      </c>
      <c r="IF15" s="36" t="s">
        <v>34</v>
      </c>
      <c r="IG15" s="36" t="s">
        <v>35</v>
      </c>
      <c r="IH15" s="36">
        <v>213</v>
      </c>
      <c r="II15" s="36" t="s">
        <v>32</v>
      </c>
    </row>
    <row r="16" spans="1:243" s="35" customFormat="1" ht="63.75" customHeight="1">
      <c r="A16" s="77">
        <v>4</v>
      </c>
      <c r="B16" s="82" t="s">
        <v>144</v>
      </c>
      <c r="C16" s="30" t="s">
        <v>73</v>
      </c>
      <c r="D16" s="76">
        <v>3.69</v>
      </c>
      <c r="E16" s="76" t="s">
        <v>87</v>
      </c>
      <c r="F16" s="73"/>
      <c r="G16" s="37"/>
      <c r="H16" s="37"/>
      <c r="I16" s="31" t="s">
        <v>33</v>
      </c>
      <c r="J16" s="32">
        <f t="shared" si="0"/>
        <v>1</v>
      </c>
      <c r="K16" s="33" t="s">
        <v>39</v>
      </c>
      <c r="L16" s="33" t="s">
        <v>7</v>
      </c>
      <c r="M16" s="38"/>
      <c r="N16" s="39"/>
      <c r="O16" s="39"/>
      <c r="P16" s="40"/>
      <c r="Q16" s="39"/>
      <c r="R16" s="39"/>
      <c r="S16" s="41"/>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3"/>
      <c r="AV16" s="42"/>
      <c r="AW16" s="42"/>
      <c r="AX16" s="42"/>
      <c r="AY16" s="42"/>
      <c r="AZ16" s="42"/>
      <c r="BA16" s="44">
        <f t="shared" si="1"/>
        <v>0</v>
      </c>
      <c r="BB16" s="44">
        <f t="shared" si="2"/>
        <v>0</v>
      </c>
      <c r="BC16" s="92" t="str">
        <f t="shared" si="3"/>
        <v>INR Zero Only</v>
      </c>
      <c r="IE16" s="36">
        <v>1.02</v>
      </c>
      <c r="IF16" s="36" t="s">
        <v>34</v>
      </c>
      <c r="IG16" s="36" t="s">
        <v>35</v>
      </c>
      <c r="IH16" s="36">
        <v>213</v>
      </c>
      <c r="II16" s="36" t="s">
        <v>32</v>
      </c>
    </row>
    <row r="17" spans="1:243" s="35" customFormat="1" ht="51.75" customHeight="1">
      <c r="A17" s="77">
        <v>5</v>
      </c>
      <c r="B17" s="82" t="s">
        <v>145</v>
      </c>
      <c r="C17" s="30" t="s">
        <v>74</v>
      </c>
      <c r="D17" s="76">
        <v>12.96</v>
      </c>
      <c r="E17" s="76" t="s">
        <v>89</v>
      </c>
      <c r="F17" s="73"/>
      <c r="G17" s="37"/>
      <c r="H17" s="37"/>
      <c r="I17" s="31" t="s">
        <v>33</v>
      </c>
      <c r="J17" s="32">
        <f t="shared" si="0"/>
        <v>1</v>
      </c>
      <c r="K17" s="33" t="s">
        <v>39</v>
      </c>
      <c r="L17" s="33" t="s">
        <v>7</v>
      </c>
      <c r="M17" s="38"/>
      <c r="N17" s="39"/>
      <c r="O17" s="39"/>
      <c r="P17" s="40"/>
      <c r="Q17" s="39"/>
      <c r="R17" s="39"/>
      <c r="S17" s="41"/>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3"/>
      <c r="AV17" s="42"/>
      <c r="AW17" s="42"/>
      <c r="AX17" s="42"/>
      <c r="AY17" s="42"/>
      <c r="AZ17" s="42"/>
      <c r="BA17" s="44">
        <f t="shared" si="1"/>
        <v>0</v>
      </c>
      <c r="BB17" s="44">
        <f t="shared" si="2"/>
        <v>0</v>
      </c>
      <c r="BC17" s="92" t="str">
        <f t="shared" si="3"/>
        <v>INR Zero Only</v>
      </c>
      <c r="IE17" s="36">
        <v>1.02</v>
      </c>
      <c r="IF17" s="36" t="s">
        <v>34</v>
      </c>
      <c r="IG17" s="36" t="s">
        <v>35</v>
      </c>
      <c r="IH17" s="36">
        <v>213</v>
      </c>
      <c r="II17" s="36" t="s">
        <v>32</v>
      </c>
    </row>
    <row r="18" spans="1:243" s="35" customFormat="1" ht="62.25" customHeight="1">
      <c r="A18" s="77">
        <v>6</v>
      </c>
      <c r="B18" s="82" t="s">
        <v>146</v>
      </c>
      <c r="C18" s="30" t="s">
        <v>43</v>
      </c>
      <c r="D18" s="76">
        <v>258.36</v>
      </c>
      <c r="E18" s="76" t="s">
        <v>89</v>
      </c>
      <c r="F18" s="73"/>
      <c r="G18" s="37"/>
      <c r="H18" s="37"/>
      <c r="I18" s="31" t="s">
        <v>33</v>
      </c>
      <c r="J18" s="32">
        <f t="shared" si="0"/>
        <v>1</v>
      </c>
      <c r="K18" s="33" t="s">
        <v>39</v>
      </c>
      <c r="L18" s="33" t="s">
        <v>7</v>
      </c>
      <c r="M18" s="38"/>
      <c r="N18" s="39"/>
      <c r="O18" s="39"/>
      <c r="P18" s="40"/>
      <c r="Q18" s="39"/>
      <c r="R18" s="39"/>
      <c r="S18" s="41"/>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3"/>
      <c r="AV18" s="42"/>
      <c r="AW18" s="42"/>
      <c r="AX18" s="42"/>
      <c r="AY18" s="42"/>
      <c r="AZ18" s="42"/>
      <c r="BA18" s="44">
        <f t="shared" si="1"/>
        <v>0</v>
      </c>
      <c r="BB18" s="44">
        <f t="shared" si="2"/>
        <v>0</v>
      </c>
      <c r="BC18" s="92" t="str">
        <f t="shared" si="3"/>
        <v>INR Zero Only</v>
      </c>
      <c r="IE18" s="36">
        <v>1.02</v>
      </c>
      <c r="IF18" s="36" t="s">
        <v>34</v>
      </c>
      <c r="IG18" s="36" t="s">
        <v>35</v>
      </c>
      <c r="IH18" s="36">
        <v>213</v>
      </c>
      <c r="II18" s="36" t="s">
        <v>32</v>
      </c>
    </row>
    <row r="19" spans="1:243" s="35" customFormat="1" ht="51" customHeight="1">
      <c r="A19" s="77">
        <v>7</v>
      </c>
      <c r="B19" s="82" t="s">
        <v>147</v>
      </c>
      <c r="C19" s="30" t="s">
        <v>44</v>
      </c>
      <c r="D19" s="76">
        <v>45.55</v>
      </c>
      <c r="E19" s="76" t="s">
        <v>68</v>
      </c>
      <c r="F19" s="73"/>
      <c r="G19" s="37"/>
      <c r="H19" s="37"/>
      <c r="I19" s="31" t="s">
        <v>33</v>
      </c>
      <c r="J19" s="32">
        <f aca="true" t="shared" si="4" ref="J19:J24">IF(I19="Less(-)",-1,1)</f>
        <v>1</v>
      </c>
      <c r="K19" s="33" t="s">
        <v>39</v>
      </c>
      <c r="L19" s="33" t="s">
        <v>7</v>
      </c>
      <c r="M19" s="38"/>
      <c r="N19" s="39"/>
      <c r="O19" s="39"/>
      <c r="P19" s="40"/>
      <c r="Q19" s="39"/>
      <c r="R19" s="39"/>
      <c r="S19" s="41"/>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3"/>
      <c r="AV19" s="42"/>
      <c r="AW19" s="42"/>
      <c r="AX19" s="42"/>
      <c r="AY19" s="42"/>
      <c r="AZ19" s="42"/>
      <c r="BA19" s="44">
        <f aca="true" t="shared" si="5" ref="BA19:BA24">total_amount_ba($B$2,$D$2,D19,F19,J19,K19,M19)</f>
        <v>0</v>
      </c>
      <c r="BB19" s="44">
        <f aca="true" t="shared" si="6" ref="BB19:BB24">BA19+SUM(N19:AZ19)</f>
        <v>0</v>
      </c>
      <c r="BC19" s="92" t="str">
        <f aca="true" t="shared" si="7" ref="BC19:BC24">SpellNumber(L19,BB19)</f>
        <v>INR Zero Only</v>
      </c>
      <c r="IE19" s="36">
        <v>1.02</v>
      </c>
      <c r="IF19" s="36" t="s">
        <v>34</v>
      </c>
      <c r="IG19" s="36" t="s">
        <v>35</v>
      </c>
      <c r="IH19" s="36">
        <v>213</v>
      </c>
      <c r="II19" s="36" t="s">
        <v>32</v>
      </c>
    </row>
    <row r="20" spans="1:243" s="35" customFormat="1" ht="63" customHeight="1">
      <c r="A20" s="77">
        <v>8</v>
      </c>
      <c r="B20" s="82" t="s">
        <v>148</v>
      </c>
      <c r="C20" s="30" t="s">
        <v>45</v>
      </c>
      <c r="D20" s="76">
        <v>0.58</v>
      </c>
      <c r="E20" s="76" t="s">
        <v>87</v>
      </c>
      <c r="F20" s="73"/>
      <c r="G20" s="37"/>
      <c r="H20" s="37"/>
      <c r="I20" s="31" t="s">
        <v>33</v>
      </c>
      <c r="J20" s="32">
        <f t="shared" si="4"/>
        <v>1</v>
      </c>
      <c r="K20" s="33" t="s">
        <v>39</v>
      </c>
      <c r="L20" s="33" t="s">
        <v>7</v>
      </c>
      <c r="M20" s="38"/>
      <c r="N20" s="39"/>
      <c r="O20" s="39"/>
      <c r="P20" s="40"/>
      <c r="Q20" s="39"/>
      <c r="R20" s="39"/>
      <c r="S20" s="41"/>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3"/>
      <c r="AV20" s="42"/>
      <c r="AW20" s="42"/>
      <c r="AX20" s="42"/>
      <c r="AY20" s="42"/>
      <c r="AZ20" s="42"/>
      <c r="BA20" s="44">
        <f t="shared" si="5"/>
        <v>0</v>
      </c>
      <c r="BB20" s="44">
        <f t="shared" si="6"/>
        <v>0</v>
      </c>
      <c r="BC20" s="92" t="str">
        <f t="shared" si="7"/>
        <v>INR Zero Only</v>
      </c>
      <c r="IE20" s="36">
        <v>1.02</v>
      </c>
      <c r="IF20" s="36" t="s">
        <v>34</v>
      </c>
      <c r="IG20" s="36" t="s">
        <v>35</v>
      </c>
      <c r="IH20" s="36">
        <v>213</v>
      </c>
      <c r="II20" s="36" t="s">
        <v>32</v>
      </c>
    </row>
    <row r="21" spans="1:243" s="35" customFormat="1" ht="40.5" customHeight="1">
      <c r="A21" s="77">
        <v>9</v>
      </c>
      <c r="B21" s="82" t="s">
        <v>149</v>
      </c>
      <c r="C21" s="30" t="s">
        <v>46</v>
      </c>
      <c r="D21" s="76">
        <v>7.68</v>
      </c>
      <c r="E21" s="76" t="s">
        <v>89</v>
      </c>
      <c r="F21" s="73"/>
      <c r="G21" s="37"/>
      <c r="H21" s="37"/>
      <c r="I21" s="31" t="s">
        <v>33</v>
      </c>
      <c r="J21" s="32">
        <f t="shared" si="4"/>
        <v>1</v>
      </c>
      <c r="K21" s="33" t="s">
        <v>39</v>
      </c>
      <c r="L21" s="33" t="s">
        <v>7</v>
      </c>
      <c r="M21" s="38"/>
      <c r="N21" s="39"/>
      <c r="O21" s="39"/>
      <c r="P21" s="40"/>
      <c r="Q21" s="39"/>
      <c r="R21" s="39"/>
      <c r="S21" s="41"/>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3"/>
      <c r="AV21" s="42"/>
      <c r="AW21" s="42"/>
      <c r="AX21" s="42"/>
      <c r="AY21" s="42"/>
      <c r="AZ21" s="42"/>
      <c r="BA21" s="44">
        <f t="shared" si="5"/>
        <v>0</v>
      </c>
      <c r="BB21" s="44">
        <f t="shared" si="6"/>
        <v>0</v>
      </c>
      <c r="BC21" s="92" t="str">
        <f t="shared" si="7"/>
        <v>INR Zero Only</v>
      </c>
      <c r="IE21" s="36">
        <v>1.02</v>
      </c>
      <c r="IF21" s="36" t="s">
        <v>34</v>
      </c>
      <c r="IG21" s="36" t="s">
        <v>35</v>
      </c>
      <c r="IH21" s="36">
        <v>213</v>
      </c>
      <c r="II21" s="36" t="s">
        <v>32</v>
      </c>
    </row>
    <row r="22" spans="1:243" s="35" customFormat="1" ht="115.5" customHeight="1">
      <c r="A22" s="77">
        <v>10</v>
      </c>
      <c r="B22" s="83" t="s">
        <v>90</v>
      </c>
      <c r="C22" s="30" t="s">
        <v>47</v>
      </c>
      <c r="D22" s="76">
        <v>113.92</v>
      </c>
      <c r="E22" s="76" t="s">
        <v>89</v>
      </c>
      <c r="F22" s="73"/>
      <c r="G22" s="37"/>
      <c r="H22" s="37"/>
      <c r="I22" s="31" t="s">
        <v>33</v>
      </c>
      <c r="J22" s="32">
        <f t="shared" si="4"/>
        <v>1</v>
      </c>
      <c r="K22" s="33" t="s">
        <v>39</v>
      </c>
      <c r="L22" s="33" t="s">
        <v>7</v>
      </c>
      <c r="M22" s="38"/>
      <c r="N22" s="39"/>
      <c r="O22" s="39"/>
      <c r="P22" s="40"/>
      <c r="Q22" s="39"/>
      <c r="R22" s="39"/>
      <c r="S22" s="41"/>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3"/>
      <c r="AV22" s="42"/>
      <c r="AW22" s="42"/>
      <c r="AX22" s="42"/>
      <c r="AY22" s="42"/>
      <c r="AZ22" s="42"/>
      <c r="BA22" s="44">
        <f t="shared" si="5"/>
        <v>0</v>
      </c>
      <c r="BB22" s="44">
        <f t="shared" si="6"/>
        <v>0</v>
      </c>
      <c r="BC22" s="92" t="str">
        <f t="shared" si="7"/>
        <v>INR Zero Only</v>
      </c>
      <c r="IE22" s="36">
        <v>1.02</v>
      </c>
      <c r="IF22" s="36" t="s">
        <v>34</v>
      </c>
      <c r="IG22" s="36" t="s">
        <v>35</v>
      </c>
      <c r="IH22" s="36">
        <v>213</v>
      </c>
      <c r="II22" s="36" t="s">
        <v>32</v>
      </c>
    </row>
    <row r="23" spans="1:243" s="35" customFormat="1" ht="93" customHeight="1">
      <c r="A23" s="77">
        <v>11</v>
      </c>
      <c r="B23" s="84" t="s">
        <v>150</v>
      </c>
      <c r="C23" s="30" t="s">
        <v>48</v>
      </c>
      <c r="D23" s="76">
        <v>49.6</v>
      </c>
      <c r="E23" s="76" t="s">
        <v>89</v>
      </c>
      <c r="F23" s="73"/>
      <c r="G23" s="37"/>
      <c r="H23" s="37"/>
      <c r="I23" s="31" t="s">
        <v>33</v>
      </c>
      <c r="J23" s="32">
        <f t="shared" si="4"/>
        <v>1</v>
      </c>
      <c r="K23" s="33" t="s">
        <v>39</v>
      </c>
      <c r="L23" s="33" t="s">
        <v>7</v>
      </c>
      <c r="M23" s="38"/>
      <c r="N23" s="39"/>
      <c r="O23" s="39"/>
      <c r="P23" s="40"/>
      <c r="Q23" s="39"/>
      <c r="R23" s="39"/>
      <c r="S23" s="41"/>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3"/>
      <c r="AV23" s="42"/>
      <c r="AW23" s="42"/>
      <c r="AX23" s="42"/>
      <c r="AY23" s="42"/>
      <c r="AZ23" s="42"/>
      <c r="BA23" s="44">
        <f t="shared" si="5"/>
        <v>0</v>
      </c>
      <c r="BB23" s="44">
        <f t="shared" si="6"/>
        <v>0</v>
      </c>
      <c r="BC23" s="92" t="str">
        <f t="shared" si="7"/>
        <v>INR Zero Only</v>
      </c>
      <c r="IE23" s="36">
        <v>1.02</v>
      </c>
      <c r="IF23" s="36" t="s">
        <v>34</v>
      </c>
      <c r="IG23" s="36" t="s">
        <v>35</v>
      </c>
      <c r="IH23" s="36">
        <v>213</v>
      </c>
      <c r="II23" s="36" t="s">
        <v>32</v>
      </c>
    </row>
    <row r="24" spans="1:243" s="35" customFormat="1" ht="137.25" customHeight="1">
      <c r="A24" s="77">
        <v>12</v>
      </c>
      <c r="B24" s="84" t="s">
        <v>151</v>
      </c>
      <c r="C24" s="30" t="s">
        <v>49</v>
      </c>
      <c r="D24" s="76">
        <v>8.64</v>
      </c>
      <c r="E24" s="76" t="s">
        <v>89</v>
      </c>
      <c r="F24" s="73"/>
      <c r="G24" s="37"/>
      <c r="H24" s="37"/>
      <c r="I24" s="31" t="s">
        <v>33</v>
      </c>
      <c r="J24" s="32">
        <f t="shared" si="4"/>
        <v>1</v>
      </c>
      <c r="K24" s="33" t="s">
        <v>39</v>
      </c>
      <c r="L24" s="33" t="s">
        <v>7</v>
      </c>
      <c r="M24" s="38"/>
      <c r="N24" s="39"/>
      <c r="O24" s="39"/>
      <c r="P24" s="40"/>
      <c r="Q24" s="39"/>
      <c r="R24" s="39"/>
      <c r="S24" s="41"/>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3"/>
      <c r="AV24" s="42"/>
      <c r="AW24" s="42"/>
      <c r="AX24" s="42"/>
      <c r="AY24" s="42"/>
      <c r="AZ24" s="42"/>
      <c r="BA24" s="44">
        <f t="shared" si="5"/>
        <v>0</v>
      </c>
      <c r="BB24" s="44">
        <f t="shared" si="6"/>
        <v>0</v>
      </c>
      <c r="BC24" s="92" t="str">
        <f t="shared" si="7"/>
        <v>INR Zero Only</v>
      </c>
      <c r="IE24" s="36">
        <v>1.02</v>
      </c>
      <c r="IF24" s="36" t="s">
        <v>34</v>
      </c>
      <c r="IG24" s="36" t="s">
        <v>35</v>
      </c>
      <c r="IH24" s="36">
        <v>213</v>
      </c>
      <c r="II24" s="36" t="s">
        <v>32</v>
      </c>
    </row>
    <row r="25" spans="1:243" s="35" customFormat="1" ht="40.5" customHeight="1">
      <c r="A25" s="77">
        <v>13</v>
      </c>
      <c r="B25" s="84" t="s">
        <v>152</v>
      </c>
      <c r="C25" s="30" t="s">
        <v>52</v>
      </c>
      <c r="D25" s="76">
        <v>11.52</v>
      </c>
      <c r="E25" s="76" t="s">
        <v>89</v>
      </c>
      <c r="F25" s="73"/>
      <c r="G25" s="37"/>
      <c r="H25" s="37"/>
      <c r="I25" s="31" t="s">
        <v>33</v>
      </c>
      <c r="J25" s="32">
        <f aca="true" t="shared" si="8" ref="J25:J63">IF(I25="Less(-)",-1,1)</f>
        <v>1</v>
      </c>
      <c r="K25" s="33" t="s">
        <v>39</v>
      </c>
      <c r="L25" s="33" t="s">
        <v>7</v>
      </c>
      <c r="M25" s="38"/>
      <c r="N25" s="39"/>
      <c r="O25" s="39"/>
      <c r="P25" s="40"/>
      <c r="Q25" s="39"/>
      <c r="R25" s="39"/>
      <c r="S25" s="41"/>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3"/>
      <c r="AV25" s="42"/>
      <c r="AW25" s="42"/>
      <c r="AX25" s="42"/>
      <c r="AY25" s="42"/>
      <c r="AZ25" s="42"/>
      <c r="BA25" s="44">
        <f aca="true" t="shared" si="9" ref="BA25:BA63">total_amount_ba($B$2,$D$2,D25,F25,J25,K25,M25)</f>
        <v>0</v>
      </c>
      <c r="BB25" s="44">
        <f aca="true" t="shared" si="10" ref="BB25:BB63">BA25+SUM(N25:AZ25)</f>
        <v>0</v>
      </c>
      <c r="BC25" s="92" t="str">
        <f aca="true" t="shared" si="11" ref="BC25:BC63">SpellNumber(L25,BB25)</f>
        <v>INR Zero Only</v>
      </c>
      <c r="IE25" s="36">
        <v>1.02</v>
      </c>
      <c r="IF25" s="36" t="s">
        <v>34</v>
      </c>
      <c r="IG25" s="36" t="s">
        <v>35</v>
      </c>
      <c r="IH25" s="36">
        <v>213</v>
      </c>
      <c r="II25" s="36" t="s">
        <v>32</v>
      </c>
    </row>
    <row r="26" spans="1:243" s="35" customFormat="1" ht="122.25" customHeight="1">
      <c r="A26" s="77">
        <v>14</v>
      </c>
      <c r="B26" s="84" t="s">
        <v>153</v>
      </c>
      <c r="C26" s="30" t="s">
        <v>53</v>
      </c>
      <c r="D26" s="76">
        <v>18</v>
      </c>
      <c r="E26" s="76" t="s">
        <v>89</v>
      </c>
      <c r="F26" s="73"/>
      <c r="G26" s="37"/>
      <c r="H26" s="37"/>
      <c r="I26" s="31" t="s">
        <v>33</v>
      </c>
      <c r="J26" s="32">
        <f t="shared" si="8"/>
        <v>1</v>
      </c>
      <c r="K26" s="33" t="s">
        <v>39</v>
      </c>
      <c r="L26" s="33" t="s">
        <v>7</v>
      </c>
      <c r="M26" s="38"/>
      <c r="N26" s="39"/>
      <c r="O26" s="39"/>
      <c r="P26" s="40"/>
      <c r="Q26" s="39"/>
      <c r="R26" s="39"/>
      <c r="S26" s="41"/>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3"/>
      <c r="AV26" s="42"/>
      <c r="AW26" s="42"/>
      <c r="AX26" s="42"/>
      <c r="AY26" s="42"/>
      <c r="AZ26" s="42"/>
      <c r="BA26" s="44">
        <f t="shared" si="9"/>
        <v>0</v>
      </c>
      <c r="BB26" s="44">
        <f t="shared" si="10"/>
        <v>0</v>
      </c>
      <c r="BC26" s="92" t="str">
        <f t="shared" si="11"/>
        <v>INR Zero Only</v>
      </c>
      <c r="IE26" s="36">
        <v>1.02</v>
      </c>
      <c r="IF26" s="36" t="s">
        <v>34</v>
      </c>
      <c r="IG26" s="36" t="s">
        <v>35</v>
      </c>
      <c r="IH26" s="36">
        <v>213</v>
      </c>
      <c r="II26" s="36" t="s">
        <v>32</v>
      </c>
    </row>
    <row r="27" spans="1:243" s="35" customFormat="1" ht="64.5" customHeight="1">
      <c r="A27" s="77">
        <v>15</v>
      </c>
      <c r="B27" s="84" t="s">
        <v>154</v>
      </c>
      <c r="C27" s="30" t="s">
        <v>54</v>
      </c>
      <c r="D27" s="76">
        <v>60</v>
      </c>
      <c r="E27" s="76" t="s">
        <v>82</v>
      </c>
      <c r="F27" s="73"/>
      <c r="G27" s="37"/>
      <c r="H27" s="37"/>
      <c r="I27" s="31" t="s">
        <v>33</v>
      </c>
      <c r="J27" s="32">
        <f t="shared" si="8"/>
        <v>1</v>
      </c>
      <c r="K27" s="33" t="s">
        <v>39</v>
      </c>
      <c r="L27" s="33" t="s">
        <v>7</v>
      </c>
      <c r="M27" s="38"/>
      <c r="N27" s="39"/>
      <c r="O27" s="39"/>
      <c r="P27" s="40"/>
      <c r="Q27" s="39"/>
      <c r="R27" s="39"/>
      <c r="S27" s="41"/>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3"/>
      <c r="AV27" s="42"/>
      <c r="AW27" s="42"/>
      <c r="AX27" s="42"/>
      <c r="AY27" s="42"/>
      <c r="AZ27" s="42"/>
      <c r="BA27" s="44">
        <f t="shared" si="9"/>
        <v>0</v>
      </c>
      <c r="BB27" s="44">
        <f t="shared" si="10"/>
        <v>0</v>
      </c>
      <c r="BC27" s="92" t="str">
        <f t="shared" si="11"/>
        <v>INR Zero Only</v>
      </c>
      <c r="IE27" s="36">
        <v>1.02</v>
      </c>
      <c r="IF27" s="36" t="s">
        <v>34</v>
      </c>
      <c r="IG27" s="36" t="s">
        <v>35</v>
      </c>
      <c r="IH27" s="36">
        <v>213</v>
      </c>
      <c r="II27" s="36" t="s">
        <v>32</v>
      </c>
    </row>
    <row r="28" spans="1:243" s="35" customFormat="1" ht="62.25" customHeight="1">
      <c r="A28" s="77">
        <v>16</v>
      </c>
      <c r="B28" s="84" t="s">
        <v>155</v>
      </c>
      <c r="C28" s="30" t="s">
        <v>55</v>
      </c>
      <c r="D28" s="76">
        <v>30.48</v>
      </c>
      <c r="E28" s="76" t="s">
        <v>89</v>
      </c>
      <c r="F28" s="73"/>
      <c r="G28" s="37"/>
      <c r="H28" s="37"/>
      <c r="I28" s="31" t="s">
        <v>33</v>
      </c>
      <c r="J28" s="32">
        <f t="shared" si="8"/>
        <v>1</v>
      </c>
      <c r="K28" s="33" t="s">
        <v>39</v>
      </c>
      <c r="L28" s="33" t="s">
        <v>7</v>
      </c>
      <c r="M28" s="38"/>
      <c r="N28" s="39"/>
      <c r="O28" s="39"/>
      <c r="P28" s="40"/>
      <c r="Q28" s="39"/>
      <c r="R28" s="39"/>
      <c r="S28" s="41"/>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3"/>
      <c r="AV28" s="42"/>
      <c r="AW28" s="42"/>
      <c r="AX28" s="42"/>
      <c r="AY28" s="42"/>
      <c r="AZ28" s="42"/>
      <c r="BA28" s="44">
        <f t="shared" si="9"/>
        <v>0</v>
      </c>
      <c r="BB28" s="44">
        <f t="shared" si="10"/>
        <v>0</v>
      </c>
      <c r="BC28" s="92" t="str">
        <f t="shared" si="11"/>
        <v>INR Zero Only</v>
      </c>
      <c r="IE28" s="36">
        <v>1.02</v>
      </c>
      <c r="IF28" s="36" t="s">
        <v>34</v>
      </c>
      <c r="IG28" s="36" t="s">
        <v>35</v>
      </c>
      <c r="IH28" s="36">
        <v>213</v>
      </c>
      <c r="II28" s="36" t="s">
        <v>32</v>
      </c>
    </row>
    <row r="29" spans="1:243" s="35" customFormat="1" ht="75.75" customHeight="1">
      <c r="A29" s="77">
        <v>17</v>
      </c>
      <c r="B29" s="84" t="s">
        <v>156</v>
      </c>
      <c r="C29" s="30" t="s">
        <v>56</v>
      </c>
      <c r="D29" s="76">
        <v>60</v>
      </c>
      <c r="E29" s="76" t="s">
        <v>82</v>
      </c>
      <c r="F29" s="73"/>
      <c r="G29" s="37"/>
      <c r="H29" s="37"/>
      <c r="I29" s="31" t="s">
        <v>33</v>
      </c>
      <c r="J29" s="32">
        <f t="shared" si="8"/>
        <v>1</v>
      </c>
      <c r="K29" s="33" t="s">
        <v>39</v>
      </c>
      <c r="L29" s="33" t="s">
        <v>7</v>
      </c>
      <c r="M29" s="38"/>
      <c r="N29" s="39"/>
      <c r="O29" s="39"/>
      <c r="P29" s="40"/>
      <c r="Q29" s="39"/>
      <c r="R29" s="39"/>
      <c r="S29" s="41"/>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3"/>
      <c r="AV29" s="42"/>
      <c r="AW29" s="42"/>
      <c r="AX29" s="42"/>
      <c r="AY29" s="42"/>
      <c r="AZ29" s="42"/>
      <c r="BA29" s="44">
        <f t="shared" si="9"/>
        <v>0</v>
      </c>
      <c r="BB29" s="44">
        <f t="shared" si="10"/>
        <v>0</v>
      </c>
      <c r="BC29" s="92" t="str">
        <f t="shared" si="11"/>
        <v>INR Zero Only</v>
      </c>
      <c r="IE29" s="36">
        <v>1.02</v>
      </c>
      <c r="IF29" s="36" t="s">
        <v>34</v>
      </c>
      <c r="IG29" s="36" t="s">
        <v>35</v>
      </c>
      <c r="IH29" s="36">
        <v>213</v>
      </c>
      <c r="II29" s="36" t="s">
        <v>32</v>
      </c>
    </row>
    <row r="30" spans="1:243" s="35" customFormat="1" ht="77.25" customHeight="1">
      <c r="A30" s="77">
        <v>18</v>
      </c>
      <c r="B30" s="84" t="s">
        <v>157</v>
      </c>
      <c r="C30" s="30" t="s">
        <v>57</v>
      </c>
      <c r="D30" s="76">
        <v>0.59</v>
      </c>
      <c r="E30" s="76" t="s">
        <v>87</v>
      </c>
      <c r="F30" s="73"/>
      <c r="G30" s="37"/>
      <c r="H30" s="37"/>
      <c r="I30" s="31" t="s">
        <v>33</v>
      </c>
      <c r="J30" s="32">
        <f t="shared" si="8"/>
        <v>1</v>
      </c>
      <c r="K30" s="33" t="s">
        <v>39</v>
      </c>
      <c r="L30" s="33" t="s">
        <v>7</v>
      </c>
      <c r="M30" s="38"/>
      <c r="N30" s="39"/>
      <c r="O30" s="39"/>
      <c r="P30" s="40"/>
      <c r="Q30" s="39"/>
      <c r="R30" s="39"/>
      <c r="S30" s="41"/>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3"/>
      <c r="AV30" s="42"/>
      <c r="AW30" s="42"/>
      <c r="AX30" s="42"/>
      <c r="AY30" s="42"/>
      <c r="AZ30" s="42"/>
      <c r="BA30" s="44">
        <f t="shared" si="9"/>
        <v>0</v>
      </c>
      <c r="BB30" s="44">
        <f t="shared" si="10"/>
        <v>0</v>
      </c>
      <c r="BC30" s="92" t="str">
        <f t="shared" si="11"/>
        <v>INR Zero Only</v>
      </c>
      <c r="IE30" s="36">
        <v>1.02</v>
      </c>
      <c r="IF30" s="36" t="s">
        <v>34</v>
      </c>
      <c r="IG30" s="36" t="s">
        <v>35</v>
      </c>
      <c r="IH30" s="36">
        <v>213</v>
      </c>
      <c r="II30" s="36" t="s">
        <v>32</v>
      </c>
    </row>
    <row r="31" spans="1:243" s="35" customFormat="1" ht="91.5" customHeight="1">
      <c r="A31" s="77">
        <v>19</v>
      </c>
      <c r="B31" s="84" t="s">
        <v>158</v>
      </c>
      <c r="C31" s="30" t="s">
        <v>58</v>
      </c>
      <c r="D31" s="76">
        <v>32.76</v>
      </c>
      <c r="E31" s="76" t="s">
        <v>89</v>
      </c>
      <c r="F31" s="73"/>
      <c r="G31" s="37"/>
      <c r="H31" s="37"/>
      <c r="I31" s="31" t="s">
        <v>33</v>
      </c>
      <c r="J31" s="32">
        <f t="shared" si="8"/>
        <v>1</v>
      </c>
      <c r="K31" s="33" t="s">
        <v>39</v>
      </c>
      <c r="L31" s="33" t="s">
        <v>7</v>
      </c>
      <c r="M31" s="38"/>
      <c r="N31" s="39"/>
      <c r="O31" s="39"/>
      <c r="P31" s="40"/>
      <c r="Q31" s="39"/>
      <c r="R31" s="39"/>
      <c r="S31" s="41"/>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3"/>
      <c r="AV31" s="42"/>
      <c r="AW31" s="42"/>
      <c r="AX31" s="42"/>
      <c r="AY31" s="42"/>
      <c r="AZ31" s="42"/>
      <c r="BA31" s="44">
        <f t="shared" si="9"/>
        <v>0</v>
      </c>
      <c r="BB31" s="44">
        <f t="shared" si="10"/>
        <v>0</v>
      </c>
      <c r="BC31" s="92" t="str">
        <f t="shared" si="11"/>
        <v>INR Zero Only</v>
      </c>
      <c r="IE31" s="36">
        <v>1.02</v>
      </c>
      <c r="IF31" s="36" t="s">
        <v>34</v>
      </c>
      <c r="IG31" s="36" t="s">
        <v>35</v>
      </c>
      <c r="IH31" s="36">
        <v>213</v>
      </c>
      <c r="II31" s="36" t="s">
        <v>32</v>
      </c>
    </row>
    <row r="32" spans="1:243" s="35" customFormat="1" ht="288" customHeight="1">
      <c r="A32" s="77">
        <v>20</v>
      </c>
      <c r="B32" s="84" t="s">
        <v>159</v>
      </c>
      <c r="C32" s="30" t="s">
        <v>59</v>
      </c>
      <c r="D32" s="76">
        <v>16.8</v>
      </c>
      <c r="E32" s="76" t="s">
        <v>89</v>
      </c>
      <c r="F32" s="73"/>
      <c r="G32" s="37"/>
      <c r="H32" s="37"/>
      <c r="I32" s="31" t="s">
        <v>33</v>
      </c>
      <c r="J32" s="32">
        <f t="shared" si="8"/>
        <v>1</v>
      </c>
      <c r="K32" s="33" t="s">
        <v>39</v>
      </c>
      <c r="L32" s="33" t="s">
        <v>7</v>
      </c>
      <c r="M32" s="38"/>
      <c r="N32" s="39"/>
      <c r="O32" s="39"/>
      <c r="P32" s="40"/>
      <c r="Q32" s="39"/>
      <c r="R32" s="39"/>
      <c r="S32" s="41"/>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3"/>
      <c r="AV32" s="42"/>
      <c r="AW32" s="42"/>
      <c r="AX32" s="42"/>
      <c r="AY32" s="42"/>
      <c r="AZ32" s="42"/>
      <c r="BA32" s="44">
        <f t="shared" si="9"/>
        <v>0</v>
      </c>
      <c r="BB32" s="44">
        <f t="shared" si="10"/>
        <v>0</v>
      </c>
      <c r="BC32" s="92" t="str">
        <f t="shared" si="11"/>
        <v>INR Zero Only</v>
      </c>
      <c r="IE32" s="36">
        <v>1.02</v>
      </c>
      <c r="IF32" s="36" t="s">
        <v>34</v>
      </c>
      <c r="IG32" s="36" t="s">
        <v>35</v>
      </c>
      <c r="IH32" s="36">
        <v>213</v>
      </c>
      <c r="II32" s="36" t="s">
        <v>32</v>
      </c>
    </row>
    <row r="33" spans="1:243" s="35" customFormat="1" ht="64.5" customHeight="1">
      <c r="A33" s="77">
        <v>21</v>
      </c>
      <c r="B33" s="84" t="s">
        <v>160</v>
      </c>
      <c r="C33" s="30" t="s">
        <v>60</v>
      </c>
      <c r="D33" s="76">
        <v>16.8</v>
      </c>
      <c r="E33" s="76" t="s">
        <v>89</v>
      </c>
      <c r="F33" s="73"/>
      <c r="G33" s="37"/>
      <c r="H33" s="37"/>
      <c r="I33" s="31" t="s">
        <v>33</v>
      </c>
      <c r="J33" s="32">
        <f t="shared" si="8"/>
        <v>1</v>
      </c>
      <c r="K33" s="33" t="s">
        <v>39</v>
      </c>
      <c r="L33" s="33" t="s">
        <v>7</v>
      </c>
      <c r="M33" s="38"/>
      <c r="N33" s="39"/>
      <c r="O33" s="39"/>
      <c r="P33" s="40"/>
      <c r="Q33" s="39"/>
      <c r="R33" s="39"/>
      <c r="S33" s="41"/>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3"/>
      <c r="AV33" s="42"/>
      <c r="AW33" s="42"/>
      <c r="AX33" s="42"/>
      <c r="AY33" s="42"/>
      <c r="AZ33" s="42"/>
      <c r="BA33" s="44">
        <f t="shared" si="9"/>
        <v>0</v>
      </c>
      <c r="BB33" s="44">
        <f t="shared" si="10"/>
        <v>0</v>
      </c>
      <c r="BC33" s="92" t="str">
        <f t="shared" si="11"/>
        <v>INR Zero Only</v>
      </c>
      <c r="IE33" s="36">
        <v>1.02</v>
      </c>
      <c r="IF33" s="36" t="s">
        <v>34</v>
      </c>
      <c r="IG33" s="36" t="s">
        <v>35</v>
      </c>
      <c r="IH33" s="36">
        <v>213</v>
      </c>
      <c r="II33" s="36" t="s">
        <v>32</v>
      </c>
    </row>
    <row r="34" spans="1:243" s="35" customFormat="1" ht="35.25" customHeight="1">
      <c r="A34" s="77">
        <v>22</v>
      </c>
      <c r="B34" s="84" t="s">
        <v>161</v>
      </c>
      <c r="C34" s="30" t="s">
        <v>61</v>
      </c>
      <c r="D34" s="76">
        <v>9</v>
      </c>
      <c r="E34" s="76" t="s">
        <v>89</v>
      </c>
      <c r="F34" s="73"/>
      <c r="G34" s="37"/>
      <c r="H34" s="37"/>
      <c r="I34" s="31" t="s">
        <v>33</v>
      </c>
      <c r="J34" s="32">
        <f t="shared" si="8"/>
        <v>1</v>
      </c>
      <c r="K34" s="33" t="s">
        <v>39</v>
      </c>
      <c r="L34" s="33" t="s">
        <v>7</v>
      </c>
      <c r="M34" s="38"/>
      <c r="N34" s="39"/>
      <c r="O34" s="39"/>
      <c r="P34" s="40"/>
      <c r="Q34" s="39"/>
      <c r="R34" s="39"/>
      <c r="S34" s="41"/>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3"/>
      <c r="AV34" s="42"/>
      <c r="AW34" s="42"/>
      <c r="AX34" s="42"/>
      <c r="AY34" s="42"/>
      <c r="AZ34" s="42"/>
      <c r="BA34" s="44">
        <f t="shared" si="9"/>
        <v>0</v>
      </c>
      <c r="BB34" s="44">
        <f t="shared" si="10"/>
        <v>0</v>
      </c>
      <c r="BC34" s="92" t="str">
        <f t="shared" si="11"/>
        <v>INR Zero Only</v>
      </c>
      <c r="IE34" s="36">
        <v>1.02</v>
      </c>
      <c r="IF34" s="36" t="s">
        <v>34</v>
      </c>
      <c r="IG34" s="36" t="s">
        <v>35</v>
      </c>
      <c r="IH34" s="36">
        <v>213</v>
      </c>
      <c r="II34" s="36" t="s">
        <v>32</v>
      </c>
    </row>
    <row r="35" spans="1:243" s="35" customFormat="1" ht="78.75" customHeight="1">
      <c r="A35" s="77">
        <v>23</v>
      </c>
      <c r="B35" s="84" t="s">
        <v>162</v>
      </c>
      <c r="C35" s="30" t="s">
        <v>62</v>
      </c>
      <c r="D35" s="76">
        <v>137.52</v>
      </c>
      <c r="E35" s="76" t="s">
        <v>91</v>
      </c>
      <c r="F35" s="73"/>
      <c r="G35" s="37"/>
      <c r="H35" s="37"/>
      <c r="I35" s="31" t="s">
        <v>33</v>
      </c>
      <c r="J35" s="32">
        <f t="shared" si="8"/>
        <v>1</v>
      </c>
      <c r="K35" s="33" t="s">
        <v>39</v>
      </c>
      <c r="L35" s="33" t="s">
        <v>7</v>
      </c>
      <c r="M35" s="38"/>
      <c r="N35" s="39"/>
      <c r="O35" s="39"/>
      <c r="P35" s="40"/>
      <c r="Q35" s="39"/>
      <c r="R35" s="39"/>
      <c r="S35" s="41"/>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3"/>
      <c r="AV35" s="42"/>
      <c r="AW35" s="42"/>
      <c r="AX35" s="42"/>
      <c r="AY35" s="42"/>
      <c r="AZ35" s="42"/>
      <c r="BA35" s="44">
        <f t="shared" si="9"/>
        <v>0</v>
      </c>
      <c r="BB35" s="44">
        <f t="shared" si="10"/>
        <v>0</v>
      </c>
      <c r="BC35" s="92" t="str">
        <f t="shared" si="11"/>
        <v>INR Zero Only</v>
      </c>
      <c r="IE35" s="36">
        <v>1.02</v>
      </c>
      <c r="IF35" s="36" t="s">
        <v>34</v>
      </c>
      <c r="IG35" s="36" t="s">
        <v>35</v>
      </c>
      <c r="IH35" s="36">
        <v>213</v>
      </c>
      <c r="II35" s="36" t="s">
        <v>32</v>
      </c>
    </row>
    <row r="36" spans="1:243" s="35" customFormat="1" ht="158.25" customHeight="1">
      <c r="A36" s="77">
        <v>24</v>
      </c>
      <c r="B36" s="84" t="s">
        <v>92</v>
      </c>
      <c r="C36" s="30" t="s">
        <v>63</v>
      </c>
      <c r="D36" s="76">
        <v>11.7</v>
      </c>
      <c r="E36" s="76" t="s">
        <v>89</v>
      </c>
      <c r="F36" s="73"/>
      <c r="G36" s="37"/>
      <c r="H36" s="37"/>
      <c r="I36" s="31" t="s">
        <v>33</v>
      </c>
      <c r="J36" s="32">
        <f t="shared" si="8"/>
        <v>1</v>
      </c>
      <c r="K36" s="33" t="s">
        <v>39</v>
      </c>
      <c r="L36" s="33" t="s">
        <v>7</v>
      </c>
      <c r="M36" s="38"/>
      <c r="N36" s="39"/>
      <c r="O36" s="39"/>
      <c r="P36" s="40"/>
      <c r="Q36" s="39"/>
      <c r="R36" s="39"/>
      <c r="S36" s="41"/>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3"/>
      <c r="AV36" s="42"/>
      <c r="AW36" s="42"/>
      <c r="AX36" s="42"/>
      <c r="AY36" s="42"/>
      <c r="AZ36" s="42"/>
      <c r="BA36" s="44">
        <f t="shared" si="9"/>
        <v>0</v>
      </c>
      <c r="BB36" s="44">
        <f t="shared" si="10"/>
        <v>0</v>
      </c>
      <c r="BC36" s="92" t="str">
        <f t="shared" si="11"/>
        <v>INR Zero Only</v>
      </c>
      <c r="IE36" s="36">
        <v>1.02</v>
      </c>
      <c r="IF36" s="36" t="s">
        <v>34</v>
      </c>
      <c r="IG36" s="36" t="s">
        <v>35</v>
      </c>
      <c r="IH36" s="36">
        <v>213</v>
      </c>
      <c r="II36" s="36" t="s">
        <v>32</v>
      </c>
    </row>
    <row r="37" spans="1:243" s="35" customFormat="1" ht="51" customHeight="1">
      <c r="A37" s="77">
        <v>25</v>
      </c>
      <c r="B37" s="84" t="s">
        <v>93</v>
      </c>
      <c r="C37" s="30" t="s">
        <v>64</v>
      </c>
      <c r="D37" s="76">
        <v>1114.96</v>
      </c>
      <c r="E37" s="76" t="s">
        <v>89</v>
      </c>
      <c r="F37" s="73"/>
      <c r="G37" s="37"/>
      <c r="H37" s="37"/>
      <c r="I37" s="31" t="s">
        <v>33</v>
      </c>
      <c r="J37" s="32">
        <f t="shared" si="8"/>
        <v>1</v>
      </c>
      <c r="K37" s="33" t="s">
        <v>39</v>
      </c>
      <c r="L37" s="33" t="s">
        <v>7</v>
      </c>
      <c r="M37" s="38"/>
      <c r="N37" s="39"/>
      <c r="O37" s="39"/>
      <c r="P37" s="40"/>
      <c r="Q37" s="39"/>
      <c r="R37" s="39"/>
      <c r="S37" s="41"/>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3"/>
      <c r="AV37" s="42"/>
      <c r="AW37" s="42"/>
      <c r="AX37" s="42"/>
      <c r="AY37" s="42"/>
      <c r="AZ37" s="42"/>
      <c r="BA37" s="44">
        <f t="shared" si="9"/>
        <v>0</v>
      </c>
      <c r="BB37" s="44">
        <f t="shared" si="10"/>
        <v>0</v>
      </c>
      <c r="BC37" s="92" t="str">
        <f t="shared" si="11"/>
        <v>INR Zero Only</v>
      </c>
      <c r="IE37" s="36">
        <v>1.02</v>
      </c>
      <c r="IF37" s="36" t="s">
        <v>34</v>
      </c>
      <c r="IG37" s="36" t="s">
        <v>35</v>
      </c>
      <c r="IH37" s="36">
        <v>213</v>
      </c>
      <c r="II37" s="36" t="s">
        <v>32</v>
      </c>
    </row>
    <row r="38" spans="1:243" s="35" customFormat="1" ht="51.75" customHeight="1">
      <c r="A38" s="77">
        <v>26</v>
      </c>
      <c r="B38" s="84" t="s">
        <v>94</v>
      </c>
      <c r="C38" s="30" t="s">
        <v>65</v>
      </c>
      <c r="D38" s="76">
        <v>1001.04</v>
      </c>
      <c r="E38" s="76" t="s">
        <v>89</v>
      </c>
      <c r="F38" s="73"/>
      <c r="G38" s="37"/>
      <c r="H38" s="37"/>
      <c r="I38" s="31" t="s">
        <v>33</v>
      </c>
      <c r="J38" s="32">
        <f t="shared" si="8"/>
        <v>1</v>
      </c>
      <c r="K38" s="33" t="s">
        <v>39</v>
      </c>
      <c r="L38" s="33" t="s">
        <v>7</v>
      </c>
      <c r="M38" s="38"/>
      <c r="N38" s="39"/>
      <c r="O38" s="39"/>
      <c r="P38" s="40"/>
      <c r="Q38" s="39"/>
      <c r="R38" s="39"/>
      <c r="S38" s="41"/>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3"/>
      <c r="AV38" s="42"/>
      <c r="AW38" s="42"/>
      <c r="AX38" s="42"/>
      <c r="AY38" s="42"/>
      <c r="AZ38" s="42"/>
      <c r="BA38" s="44">
        <f t="shared" si="9"/>
        <v>0</v>
      </c>
      <c r="BB38" s="44">
        <f t="shared" si="10"/>
        <v>0</v>
      </c>
      <c r="BC38" s="92" t="str">
        <f t="shared" si="11"/>
        <v>INR Zero Only</v>
      </c>
      <c r="IE38" s="36">
        <v>1.02</v>
      </c>
      <c r="IF38" s="36" t="s">
        <v>34</v>
      </c>
      <c r="IG38" s="36" t="s">
        <v>35</v>
      </c>
      <c r="IH38" s="36">
        <v>213</v>
      </c>
      <c r="II38" s="36" t="s">
        <v>32</v>
      </c>
    </row>
    <row r="39" spans="1:243" s="35" customFormat="1" ht="45" customHeight="1">
      <c r="A39" s="77">
        <v>27</v>
      </c>
      <c r="B39" s="84" t="s">
        <v>163</v>
      </c>
      <c r="C39" s="30" t="s">
        <v>66</v>
      </c>
      <c r="D39" s="76">
        <v>1001.04</v>
      </c>
      <c r="E39" s="76" t="s">
        <v>89</v>
      </c>
      <c r="F39" s="73"/>
      <c r="G39" s="37"/>
      <c r="H39" s="37"/>
      <c r="I39" s="31" t="s">
        <v>33</v>
      </c>
      <c r="J39" s="32">
        <f t="shared" si="8"/>
        <v>1</v>
      </c>
      <c r="K39" s="33" t="s">
        <v>39</v>
      </c>
      <c r="L39" s="33" t="s">
        <v>7</v>
      </c>
      <c r="M39" s="38"/>
      <c r="N39" s="39"/>
      <c r="O39" s="39"/>
      <c r="P39" s="40"/>
      <c r="Q39" s="39"/>
      <c r="R39" s="39"/>
      <c r="S39" s="41"/>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3"/>
      <c r="AV39" s="42"/>
      <c r="AW39" s="42"/>
      <c r="AX39" s="42"/>
      <c r="AY39" s="42"/>
      <c r="AZ39" s="42"/>
      <c r="BA39" s="44">
        <f t="shared" si="9"/>
        <v>0</v>
      </c>
      <c r="BB39" s="44">
        <f t="shared" si="10"/>
        <v>0</v>
      </c>
      <c r="BC39" s="92" t="str">
        <f t="shared" si="11"/>
        <v>INR Zero Only</v>
      </c>
      <c r="IE39" s="36">
        <v>1.02</v>
      </c>
      <c r="IF39" s="36" t="s">
        <v>34</v>
      </c>
      <c r="IG39" s="36" t="s">
        <v>35</v>
      </c>
      <c r="IH39" s="36">
        <v>213</v>
      </c>
      <c r="II39" s="36" t="s">
        <v>32</v>
      </c>
    </row>
    <row r="40" spans="1:243" s="35" customFormat="1" ht="45" customHeight="1">
      <c r="A40" s="77">
        <v>28</v>
      </c>
      <c r="B40" s="85" t="s">
        <v>95</v>
      </c>
      <c r="C40" s="30" t="s">
        <v>67</v>
      </c>
      <c r="D40" s="76">
        <v>367.8</v>
      </c>
      <c r="E40" s="76" t="s">
        <v>89</v>
      </c>
      <c r="F40" s="73"/>
      <c r="G40" s="37"/>
      <c r="H40" s="37"/>
      <c r="I40" s="31" t="s">
        <v>33</v>
      </c>
      <c r="J40" s="32">
        <f t="shared" si="8"/>
        <v>1</v>
      </c>
      <c r="K40" s="33" t="s">
        <v>39</v>
      </c>
      <c r="L40" s="33" t="s">
        <v>7</v>
      </c>
      <c r="M40" s="38"/>
      <c r="N40" s="39"/>
      <c r="O40" s="39"/>
      <c r="P40" s="40"/>
      <c r="Q40" s="39"/>
      <c r="R40" s="39"/>
      <c r="S40" s="41"/>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3"/>
      <c r="AV40" s="42"/>
      <c r="AW40" s="42"/>
      <c r="AX40" s="42"/>
      <c r="AY40" s="42"/>
      <c r="AZ40" s="42"/>
      <c r="BA40" s="44">
        <f t="shared" si="9"/>
        <v>0</v>
      </c>
      <c r="BB40" s="44">
        <f t="shared" si="10"/>
        <v>0</v>
      </c>
      <c r="BC40" s="92" t="str">
        <f t="shared" si="11"/>
        <v>INR Zero Only</v>
      </c>
      <c r="IE40" s="36">
        <v>1.02</v>
      </c>
      <c r="IF40" s="36" t="s">
        <v>34</v>
      </c>
      <c r="IG40" s="36" t="s">
        <v>35</v>
      </c>
      <c r="IH40" s="36">
        <v>213</v>
      </c>
      <c r="II40" s="36" t="s">
        <v>32</v>
      </c>
    </row>
    <row r="41" spans="1:243" s="35" customFormat="1" ht="54.75" customHeight="1">
      <c r="A41" s="77">
        <v>29</v>
      </c>
      <c r="B41" s="84" t="s">
        <v>164</v>
      </c>
      <c r="C41" s="30" t="s">
        <v>69</v>
      </c>
      <c r="D41" s="76">
        <v>580.4</v>
      </c>
      <c r="E41" s="76" t="s">
        <v>89</v>
      </c>
      <c r="F41" s="73"/>
      <c r="G41" s="37"/>
      <c r="H41" s="37"/>
      <c r="I41" s="31" t="s">
        <v>33</v>
      </c>
      <c r="J41" s="32">
        <f t="shared" si="8"/>
        <v>1</v>
      </c>
      <c r="K41" s="33" t="s">
        <v>39</v>
      </c>
      <c r="L41" s="33" t="s">
        <v>7</v>
      </c>
      <c r="M41" s="38"/>
      <c r="N41" s="39"/>
      <c r="O41" s="39"/>
      <c r="P41" s="40"/>
      <c r="Q41" s="39"/>
      <c r="R41" s="39"/>
      <c r="S41" s="41"/>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3"/>
      <c r="AV41" s="42"/>
      <c r="AW41" s="42"/>
      <c r="AX41" s="42"/>
      <c r="AY41" s="42"/>
      <c r="AZ41" s="42"/>
      <c r="BA41" s="44">
        <f t="shared" si="9"/>
        <v>0</v>
      </c>
      <c r="BB41" s="44">
        <f t="shared" si="10"/>
        <v>0</v>
      </c>
      <c r="BC41" s="92" t="str">
        <f t="shared" si="11"/>
        <v>INR Zero Only</v>
      </c>
      <c r="IE41" s="36"/>
      <c r="IF41" s="36"/>
      <c r="IG41" s="36"/>
      <c r="IH41" s="36"/>
      <c r="II41" s="36"/>
    </row>
    <row r="42" spans="1:243" s="35" customFormat="1" ht="81" customHeight="1">
      <c r="A42" s="77">
        <v>30</v>
      </c>
      <c r="B42" s="84" t="s">
        <v>165</v>
      </c>
      <c r="C42" s="30" t="s">
        <v>96</v>
      </c>
      <c r="D42" s="76">
        <v>4</v>
      </c>
      <c r="E42" s="76" t="s">
        <v>97</v>
      </c>
      <c r="F42" s="73"/>
      <c r="G42" s="37"/>
      <c r="H42" s="37"/>
      <c r="I42" s="31" t="s">
        <v>33</v>
      </c>
      <c r="J42" s="32">
        <f t="shared" si="8"/>
        <v>1</v>
      </c>
      <c r="K42" s="33" t="s">
        <v>39</v>
      </c>
      <c r="L42" s="33" t="s">
        <v>7</v>
      </c>
      <c r="M42" s="38"/>
      <c r="N42" s="39"/>
      <c r="O42" s="39"/>
      <c r="P42" s="40"/>
      <c r="Q42" s="39"/>
      <c r="R42" s="39"/>
      <c r="S42" s="41"/>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3"/>
      <c r="AV42" s="42"/>
      <c r="AW42" s="42"/>
      <c r="AX42" s="42"/>
      <c r="AY42" s="42"/>
      <c r="AZ42" s="42"/>
      <c r="BA42" s="44">
        <f t="shared" si="9"/>
        <v>0</v>
      </c>
      <c r="BB42" s="44">
        <f t="shared" si="10"/>
        <v>0</v>
      </c>
      <c r="BC42" s="92" t="str">
        <f t="shared" si="11"/>
        <v>INR Zero Only</v>
      </c>
      <c r="IE42" s="36"/>
      <c r="IF42" s="36"/>
      <c r="IG42" s="36"/>
      <c r="IH42" s="36"/>
      <c r="II42" s="36"/>
    </row>
    <row r="43" spans="1:243" s="35" customFormat="1" ht="78.75" customHeight="1">
      <c r="A43" s="77">
        <v>31</v>
      </c>
      <c r="B43" s="84" t="s">
        <v>166</v>
      </c>
      <c r="C43" s="30" t="s">
        <v>98</v>
      </c>
      <c r="D43" s="76">
        <v>4</v>
      </c>
      <c r="E43" s="76" t="s">
        <v>97</v>
      </c>
      <c r="F43" s="73"/>
      <c r="G43" s="37"/>
      <c r="H43" s="37"/>
      <c r="I43" s="31" t="s">
        <v>33</v>
      </c>
      <c r="J43" s="32">
        <f t="shared" si="8"/>
        <v>1</v>
      </c>
      <c r="K43" s="33" t="s">
        <v>39</v>
      </c>
      <c r="L43" s="33" t="s">
        <v>7</v>
      </c>
      <c r="M43" s="38"/>
      <c r="N43" s="39"/>
      <c r="O43" s="39"/>
      <c r="P43" s="40"/>
      <c r="Q43" s="39"/>
      <c r="R43" s="39"/>
      <c r="S43" s="41"/>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3"/>
      <c r="AV43" s="42"/>
      <c r="AW43" s="42"/>
      <c r="AX43" s="42"/>
      <c r="AY43" s="42"/>
      <c r="AZ43" s="42"/>
      <c r="BA43" s="44">
        <f t="shared" si="9"/>
        <v>0</v>
      </c>
      <c r="BB43" s="44">
        <f t="shared" si="10"/>
        <v>0</v>
      </c>
      <c r="BC43" s="92" t="str">
        <f t="shared" si="11"/>
        <v>INR Zero Only</v>
      </c>
      <c r="IE43" s="36"/>
      <c r="IF43" s="36"/>
      <c r="IG43" s="36"/>
      <c r="IH43" s="36"/>
      <c r="II43" s="36"/>
    </row>
    <row r="44" spans="1:243" s="35" customFormat="1" ht="33.75" customHeight="1">
      <c r="A44" s="77">
        <v>32</v>
      </c>
      <c r="B44" s="84" t="s">
        <v>167</v>
      </c>
      <c r="C44" s="30" t="s">
        <v>99</v>
      </c>
      <c r="D44" s="76">
        <v>12</v>
      </c>
      <c r="E44" s="76" t="s">
        <v>97</v>
      </c>
      <c r="F44" s="73"/>
      <c r="G44" s="37"/>
      <c r="H44" s="37"/>
      <c r="I44" s="31" t="s">
        <v>33</v>
      </c>
      <c r="J44" s="32">
        <f t="shared" si="8"/>
        <v>1</v>
      </c>
      <c r="K44" s="33" t="s">
        <v>39</v>
      </c>
      <c r="L44" s="33" t="s">
        <v>7</v>
      </c>
      <c r="M44" s="38"/>
      <c r="N44" s="39"/>
      <c r="O44" s="39"/>
      <c r="P44" s="40"/>
      <c r="Q44" s="39"/>
      <c r="R44" s="39"/>
      <c r="S44" s="41"/>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3"/>
      <c r="AV44" s="42"/>
      <c r="AW44" s="42"/>
      <c r="AX44" s="42"/>
      <c r="AY44" s="42"/>
      <c r="AZ44" s="42"/>
      <c r="BA44" s="44">
        <f t="shared" si="9"/>
        <v>0</v>
      </c>
      <c r="BB44" s="44">
        <f t="shared" si="10"/>
        <v>0</v>
      </c>
      <c r="BC44" s="92" t="str">
        <f t="shared" si="11"/>
        <v>INR Zero Only</v>
      </c>
      <c r="IE44" s="36"/>
      <c r="IF44" s="36"/>
      <c r="IG44" s="36"/>
      <c r="IH44" s="36"/>
      <c r="II44" s="36"/>
    </row>
    <row r="45" spans="1:243" s="35" customFormat="1" ht="31.5" customHeight="1">
      <c r="A45" s="77">
        <v>33</v>
      </c>
      <c r="B45" s="85" t="s">
        <v>168</v>
      </c>
      <c r="C45" s="30" t="s">
        <v>100</v>
      </c>
      <c r="D45" s="76">
        <v>4</v>
      </c>
      <c r="E45" s="76" t="s">
        <v>97</v>
      </c>
      <c r="F45" s="73"/>
      <c r="G45" s="37"/>
      <c r="H45" s="37"/>
      <c r="I45" s="31" t="s">
        <v>33</v>
      </c>
      <c r="J45" s="32">
        <f t="shared" si="8"/>
        <v>1</v>
      </c>
      <c r="K45" s="33" t="s">
        <v>39</v>
      </c>
      <c r="L45" s="33" t="s">
        <v>7</v>
      </c>
      <c r="M45" s="38"/>
      <c r="N45" s="39"/>
      <c r="O45" s="39"/>
      <c r="P45" s="40"/>
      <c r="Q45" s="39"/>
      <c r="R45" s="39"/>
      <c r="S45" s="41"/>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3"/>
      <c r="AV45" s="42"/>
      <c r="AW45" s="42"/>
      <c r="AX45" s="42"/>
      <c r="AY45" s="42"/>
      <c r="AZ45" s="42"/>
      <c r="BA45" s="44">
        <f t="shared" si="9"/>
        <v>0</v>
      </c>
      <c r="BB45" s="44">
        <f t="shared" si="10"/>
        <v>0</v>
      </c>
      <c r="BC45" s="92" t="str">
        <f t="shared" si="11"/>
        <v>INR Zero Only</v>
      </c>
      <c r="IE45" s="36"/>
      <c r="IF45" s="36"/>
      <c r="IG45" s="36"/>
      <c r="IH45" s="36"/>
      <c r="II45" s="36"/>
    </row>
    <row r="46" spans="1:243" s="35" customFormat="1" ht="30" customHeight="1">
      <c r="A46" s="77">
        <v>34</v>
      </c>
      <c r="B46" s="84" t="s">
        <v>169</v>
      </c>
      <c r="C46" s="30" t="s">
        <v>101</v>
      </c>
      <c r="D46" s="76">
        <v>4</v>
      </c>
      <c r="E46" s="76" t="s">
        <v>97</v>
      </c>
      <c r="F46" s="73"/>
      <c r="G46" s="37"/>
      <c r="H46" s="37"/>
      <c r="I46" s="31" t="s">
        <v>33</v>
      </c>
      <c r="J46" s="32">
        <f t="shared" si="8"/>
        <v>1</v>
      </c>
      <c r="K46" s="33" t="s">
        <v>39</v>
      </c>
      <c r="L46" s="33" t="s">
        <v>7</v>
      </c>
      <c r="M46" s="38"/>
      <c r="N46" s="39"/>
      <c r="O46" s="39"/>
      <c r="P46" s="40"/>
      <c r="Q46" s="39"/>
      <c r="R46" s="39"/>
      <c r="S46" s="41"/>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3"/>
      <c r="AV46" s="42"/>
      <c r="AW46" s="42"/>
      <c r="AX46" s="42"/>
      <c r="AY46" s="42"/>
      <c r="AZ46" s="42"/>
      <c r="BA46" s="44">
        <f t="shared" si="9"/>
        <v>0</v>
      </c>
      <c r="BB46" s="44">
        <f t="shared" si="10"/>
        <v>0</v>
      </c>
      <c r="BC46" s="92" t="str">
        <f t="shared" si="11"/>
        <v>INR Zero Only</v>
      </c>
      <c r="IE46" s="36"/>
      <c r="IF46" s="36"/>
      <c r="IG46" s="36"/>
      <c r="IH46" s="36"/>
      <c r="II46" s="36"/>
    </row>
    <row r="47" spans="1:243" s="35" customFormat="1" ht="61.5" customHeight="1">
      <c r="A47" s="77">
        <v>35</v>
      </c>
      <c r="B47" s="84" t="s">
        <v>170</v>
      </c>
      <c r="C47" s="30" t="s">
        <v>102</v>
      </c>
      <c r="D47" s="76">
        <v>4</v>
      </c>
      <c r="E47" s="76" t="s">
        <v>97</v>
      </c>
      <c r="F47" s="73"/>
      <c r="G47" s="37"/>
      <c r="H47" s="37"/>
      <c r="I47" s="31" t="s">
        <v>33</v>
      </c>
      <c r="J47" s="32">
        <f t="shared" si="8"/>
        <v>1</v>
      </c>
      <c r="K47" s="33" t="s">
        <v>39</v>
      </c>
      <c r="L47" s="33" t="s">
        <v>7</v>
      </c>
      <c r="M47" s="38"/>
      <c r="N47" s="39"/>
      <c r="O47" s="39"/>
      <c r="P47" s="40"/>
      <c r="Q47" s="39"/>
      <c r="R47" s="39"/>
      <c r="S47" s="41"/>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3"/>
      <c r="AV47" s="42"/>
      <c r="AW47" s="42"/>
      <c r="AX47" s="42"/>
      <c r="AY47" s="42"/>
      <c r="AZ47" s="42"/>
      <c r="BA47" s="44">
        <f t="shared" si="9"/>
        <v>0</v>
      </c>
      <c r="BB47" s="44">
        <f t="shared" si="10"/>
        <v>0</v>
      </c>
      <c r="BC47" s="92" t="str">
        <f t="shared" si="11"/>
        <v>INR Zero Only</v>
      </c>
      <c r="IE47" s="36"/>
      <c r="IF47" s="36"/>
      <c r="IG47" s="36"/>
      <c r="IH47" s="36"/>
      <c r="II47" s="36"/>
    </row>
    <row r="48" spans="1:243" s="35" customFormat="1" ht="45.75" customHeight="1">
      <c r="A48" s="77">
        <v>36</v>
      </c>
      <c r="B48" s="84" t="s">
        <v>103</v>
      </c>
      <c r="C48" s="30" t="s">
        <v>104</v>
      </c>
      <c r="D48" s="76">
        <v>4</v>
      </c>
      <c r="E48" s="76" t="s">
        <v>97</v>
      </c>
      <c r="F48" s="73"/>
      <c r="G48" s="37"/>
      <c r="H48" s="37"/>
      <c r="I48" s="31" t="s">
        <v>33</v>
      </c>
      <c r="J48" s="32">
        <f t="shared" si="8"/>
        <v>1</v>
      </c>
      <c r="K48" s="33" t="s">
        <v>39</v>
      </c>
      <c r="L48" s="33" t="s">
        <v>7</v>
      </c>
      <c r="M48" s="38"/>
      <c r="N48" s="39"/>
      <c r="O48" s="39"/>
      <c r="P48" s="40"/>
      <c r="Q48" s="39"/>
      <c r="R48" s="39"/>
      <c r="S48" s="41"/>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3"/>
      <c r="AV48" s="42"/>
      <c r="AW48" s="42"/>
      <c r="AX48" s="42"/>
      <c r="AY48" s="42"/>
      <c r="AZ48" s="42"/>
      <c r="BA48" s="44">
        <f t="shared" si="9"/>
        <v>0</v>
      </c>
      <c r="BB48" s="44">
        <f t="shared" si="10"/>
        <v>0</v>
      </c>
      <c r="BC48" s="92" t="str">
        <f t="shared" si="11"/>
        <v>INR Zero Only</v>
      </c>
      <c r="IE48" s="36"/>
      <c r="IF48" s="36"/>
      <c r="IG48" s="36"/>
      <c r="IH48" s="36"/>
      <c r="II48" s="36"/>
    </row>
    <row r="49" spans="1:243" s="35" customFormat="1" ht="45" customHeight="1">
      <c r="A49" s="77">
        <v>37</v>
      </c>
      <c r="B49" s="84" t="s">
        <v>105</v>
      </c>
      <c r="C49" s="30" t="s">
        <v>106</v>
      </c>
      <c r="D49" s="76">
        <v>4</v>
      </c>
      <c r="E49" s="76" t="s">
        <v>97</v>
      </c>
      <c r="F49" s="73"/>
      <c r="G49" s="37"/>
      <c r="H49" s="37"/>
      <c r="I49" s="31" t="s">
        <v>33</v>
      </c>
      <c r="J49" s="32">
        <f t="shared" si="8"/>
        <v>1</v>
      </c>
      <c r="K49" s="33" t="s">
        <v>39</v>
      </c>
      <c r="L49" s="33" t="s">
        <v>7</v>
      </c>
      <c r="M49" s="38"/>
      <c r="N49" s="39"/>
      <c r="O49" s="39"/>
      <c r="P49" s="40"/>
      <c r="Q49" s="39"/>
      <c r="R49" s="39"/>
      <c r="S49" s="41"/>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3"/>
      <c r="AV49" s="42"/>
      <c r="AW49" s="42"/>
      <c r="AX49" s="42"/>
      <c r="AY49" s="42"/>
      <c r="AZ49" s="42"/>
      <c r="BA49" s="44">
        <f t="shared" si="9"/>
        <v>0</v>
      </c>
      <c r="BB49" s="44">
        <f t="shared" si="10"/>
        <v>0</v>
      </c>
      <c r="BC49" s="92" t="str">
        <f t="shared" si="11"/>
        <v>INR Zero Only</v>
      </c>
      <c r="IE49" s="36"/>
      <c r="IF49" s="36"/>
      <c r="IG49" s="36"/>
      <c r="IH49" s="36"/>
      <c r="II49" s="36"/>
    </row>
    <row r="50" spans="1:243" s="35" customFormat="1" ht="91.5" customHeight="1">
      <c r="A50" s="93">
        <v>38</v>
      </c>
      <c r="B50" s="84" t="s">
        <v>171</v>
      </c>
      <c r="C50" s="30" t="s">
        <v>107</v>
      </c>
      <c r="D50" s="76">
        <v>1</v>
      </c>
      <c r="E50" s="76" t="s">
        <v>97</v>
      </c>
      <c r="F50" s="73"/>
      <c r="G50" s="37"/>
      <c r="H50" s="37"/>
      <c r="I50" s="31" t="s">
        <v>33</v>
      </c>
      <c r="J50" s="32">
        <f t="shared" si="8"/>
        <v>1</v>
      </c>
      <c r="K50" s="33" t="s">
        <v>39</v>
      </c>
      <c r="L50" s="33" t="s">
        <v>7</v>
      </c>
      <c r="M50" s="38"/>
      <c r="N50" s="39"/>
      <c r="O50" s="39"/>
      <c r="P50" s="40"/>
      <c r="Q50" s="39"/>
      <c r="R50" s="39"/>
      <c r="S50" s="41"/>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3"/>
      <c r="AV50" s="42"/>
      <c r="AW50" s="42"/>
      <c r="AX50" s="42"/>
      <c r="AY50" s="42"/>
      <c r="AZ50" s="42"/>
      <c r="BA50" s="44">
        <f t="shared" si="9"/>
        <v>0</v>
      </c>
      <c r="BB50" s="44">
        <f t="shared" si="10"/>
        <v>0</v>
      </c>
      <c r="BC50" s="92" t="str">
        <f t="shared" si="11"/>
        <v>INR Zero Only</v>
      </c>
      <c r="IE50" s="36"/>
      <c r="IF50" s="36"/>
      <c r="IG50" s="36"/>
      <c r="IH50" s="36"/>
      <c r="II50" s="36"/>
    </row>
    <row r="51" spans="1:243" s="35" customFormat="1" ht="48" customHeight="1">
      <c r="A51" s="77">
        <v>39</v>
      </c>
      <c r="B51" s="84" t="s">
        <v>108</v>
      </c>
      <c r="C51" s="30" t="s">
        <v>109</v>
      </c>
      <c r="D51" s="76">
        <v>1</v>
      </c>
      <c r="E51" s="76" t="s">
        <v>97</v>
      </c>
      <c r="F51" s="73"/>
      <c r="G51" s="37"/>
      <c r="H51" s="37"/>
      <c r="I51" s="31" t="s">
        <v>33</v>
      </c>
      <c r="J51" s="32">
        <f t="shared" si="8"/>
        <v>1</v>
      </c>
      <c r="K51" s="33" t="s">
        <v>39</v>
      </c>
      <c r="L51" s="33" t="s">
        <v>7</v>
      </c>
      <c r="M51" s="38"/>
      <c r="N51" s="39"/>
      <c r="O51" s="39"/>
      <c r="P51" s="40"/>
      <c r="Q51" s="39"/>
      <c r="R51" s="39"/>
      <c r="S51" s="41"/>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3"/>
      <c r="AV51" s="42"/>
      <c r="AW51" s="42"/>
      <c r="AX51" s="42"/>
      <c r="AY51" s="42"/>
      <c r="AZ51" s="42"/>
      <c r="BA51" s="44">
        <f t="shared" si="9"/>
        <v>0</v>
      </c>
      <c r="BB51" s="44">
        <f t="shared" si="10"/>
        <v>0</v>
      </c>
      <c r="BC51" s="92" t="str">
        <f t="shared" si="11"/>
        <v>INR Zero Only</v>
      </c>
      <c r="IE51" s="36"/>
      <c r="IF51" s="36"/>
      <c r="IG51" s="36"/>
      <c r="IH51" s="36"/>
      <c r="II51" s="36"/>
    </row>
    <row r="52" spans="1:243" s="35" customFormat="1" ht="90" customHeight="1">
      <c r="A52" s="77">
        <v>40</v>
      </c>
      <c r="B52" s="84" t="s">
        <v>172</v>
      </c>
      <c r="C52" s="30" t="s">
        <v>110</v>
      </c>
      <c r="D52" s="76">
        <v>3</v>
      </c>
      <c r="E52" s="76" t="s">
        <v>97</v>
      </c>
      <c r="F52" s="73"/>
      <c r="G52" s="37"/>
      <c r="H52" s="37"/>
      <c r="I52" s="31" t="s">
        <v>33</v>
      </c>
      <c r="J52" s="32">
        <f t="shared" si="8"/>
        <v>1</v>
      </c>
      <c r="K52" s="33" t="s">
        <v>39</v>
      </c>
      <c r="L52" s="33" t="s">
        <v>7</v>
      </c>
      <c r="M52" s="38"/>
      <c r="N52" s="39"/>
      <c r="O52" s="39"/>
      <c r="P52" s="40"/>
      <c r="Q52" s="39"/>
      <c r="R52" s="39"/>
      <c r="S52" s="41"/>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3"/>
      <c r="AV52" s="42"/>
      <c r="AW52" s="42"/>
      <c r="AX52" s="42"/>
      <c r="AY52" s="42"/>
      <c r="AZ52" s="42"/>
      <c r="BA52" s="44">
        <f t="shared" si="9"/>
        <v>0</v>
      </c>
      <c r="BB52" s="44">
        <f t="shared" si="10"/>
        <v>0</v>
      </c>
      <c r="BC52" s="92" t="str">
        <f t="shared" si="11"/>
        <v>INR Zero Only</v>
      </c>
      <c r="IE52" s="36"/>
      <c r="IF52" s="36"/>
      <c r="IG52" s="36"/>
      <c r="IH52" s="36"/>
      <c r="II52" s="36"/>
    </row>
    <row r="53" spans="1:243" s="35" customFormat="1" ht="90.75" customHeight="1">
      <c r="A53" s="77">
        <v>41</v>
      </c>
      <c r="B53" s="84" t="s">
        <v>173</v>
      </c>
      <c r="C53" s="30" t="s">
        <v>111</v>
      </c>
      <c r="D53" s="76">
        <v>40</v>
      </c>
      <c r="E53" s="76" t="s">
        <v>112</v>
      </c>
      <c r="F53" s="73"/>
      <c r="G53" s="37"/>
      <c r="H53" s="37"/>
      <c r="I53" s="31" t="s">
        <v>33</v>
      </c>
      <c r="J53" s="32">
        <f t="shared" si="8"/>
        <v>1</v>
      </c>
      <c r="K53" s="33" t="s">
        <v>39</v>
      </c>
      <c r="L53" s="33" t="s">
        <v>7</v>
      </c>
      <c r="M53" s="38"/>
      <c r="N53" s="39"/>
      <c r="O53" s="39"/>
      <c r="P53" s="40"/>
      <c r="Q53" s="39"/>
      <c r="R53" s="39"/>
      <c r="S53" s="41"/>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3"/>
      <c r="AV53" s="42"/>
      <c r="AW53" s="42"/>
      <c r="AX53" s="42"/>
      <c r="AY53" s="42"/>
      <c r="AZ53" s="42"/>
      <c r="BA53" s="44">
        <f t="shared" si="9"/>
        <v>0</v>
      </c>
      <c r="BB53" s="44">
        <f t="shared" si="10"/>
        <v>0</v>
      </c>
      <c r="BC53" s="92" t="str">
        <f t="shared" si="11"/>
        <v>INR Zero Only</v>
      </c>
      <c r="IE53" s="36"/>
      <c r="IF53" s="36"/>
      <c r="IG53" s="36"/>
      <c r="IH53" s="36"/>
      <c r="II53" s="36"/>
    </row>
    <row r="54" spans="1:243" s="35" customFormat="1" ht="91.5" customHeight="1">
      <c r="A54" s="77">
        <v>42</v>
      </c>
      <c r="B54" s="84" t="s">
        <v>174</v>
      </c>
      <c r="C54" s="30" t="s">
        <v>113</v>
      </c>
      <c r="D54" s="76">
        <v>60</v>
      </c>
      <c r="E54" s="76" t="s">
        <v>112</v>
      </c>
      <c r="F54" s="73"/>
      <c r="G54" s="37"/>
      <c r="H54" s="37"/>
      <c r="I54" s="31" t="s">
        <v>33</v>
      </c>
      <c r="J54" s="32">
        <f t="shared" si="8"/>
        <v>1</v>
      </c>
      <c r="K54" s="33" t="s">
        <v>39</v>
      </c>
      <c r="L54" s="33" t="s">
        <v>7</v>
      </c>
      <c r="M54" s="38"/>
      <c r="N54" s="39"/>
      <c r="O54" s="39"/>
      <c r="P54" s="40"/>
      <c r="Q54" s="39"/>
      <c r="R54" s="39"/>
      <c r="S54" s="41"/>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3"/>
      <c r="AV54" s="42"/>
      <c r="AW54" s="42"/>
      <c r="AX54" s="42"/>
      <c r="AY54" s="42"/>
      <c r="AZ54" s="42"/>
      <c r="BA54" s="44">
        <f t="shared" si="9"/>
        <v>0</v>
      </c>
      <c r="BB54" s="44">
        <f t="shared" si="10"/>
        <v>0</v>
      </c>
      <c r="BC54" s="92" t="str">
        <f t="shared" si="11"/>
        <v>INR Zero Only</v>
      </c>
      <c r="IE54" s="36"/>
      <c r="IF54" s="36"/>
      <c r="IG54" s="36"/>
      <c r="IH54" s="36"/>
      <c r="II54" s="36"/>
    </row>
    <row r="55" spans="1:243" s="35" customFormat="1" ht="111.75" customHeight="1">
      <c r="A55" s="77">
        <v>43</v>
      </c>
      <c r="B55" s="84" t="s">
        <v>175</v>
      </c>
      <c r="C55" s="30" t="s">
        <v>114</v>
      </c>
      <c r="D55" s="76">
        <v>25</v>
      </c>
      <c r="E55" s="76" t="s">
        <v>112</v>
      </c>
      <c r="F55" s="73"/>
      <c r="G55" s="37"/>
      <c r="H55" s="37"/>
      <c r="I55" s="31" t="s">
        <v>33</v>
      </c>
      <c r="J55" s="32">
        <f t="shared" si="8"/>
        <v>1</v>
      </c>
      <c r="K55" s="33" t="s">
        <v>39</v>
      </c>
      <c r="L55" s="33" t="s">
        <v>7</v>
      </c>
      <c r="M55" s="38"/>
      <c r="N55" s="39"/>
      <c r="O55" s="39"/>
      <c r="P55" s="40"/>
      <c r="Q55" s="39"/>
      <c r="R55" s="39"/>
      <c r="S55" s="41"/>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3"/>
      <c r="AV55" s="42"/>
      <c r="AW55" s="42"/>
      <c r="AX55" s="42"/>
      <c r="AY55" s="42"/>
      <c r="AZ55" s="42"/>
      <c r="BA55" s="44">
        <f t="shared" si="9"/>
        <v>0</v>
      </c>
      <c r="BB55" s="44">
        <f t="shared" si="10"/>
        <v>0</v>
      </c>
      <c r="BC55" s="92" t="str">
        <f t="shared" si="11"/>
        <v>INR Zero Only</v>
      </c>
      <c r="IE55" s="36"/>
      <c r="IF55" s="36"/>
      <c r="IG55" s="36"/>
      <c r="IH55" s="36"/>
      <c r="II55" s="36"/>
    </row>
    <row r="56" spans="1:243" s="35" customFormat="1" ht="34.5" customHeight="1">
      <c r="A56" s="77">
        <v>44</v>
      </c>
      <c r="B56" s="85" t="s">
        <v>115</v>
      </c>
      <c r="C56" s="30" t="s">
        <v>116</v>
      </c>
      <c r="D56" s="76">
        <v>75.24</v>
      </c>
      <c r="E56" s="76" t="s">
        <v>89</v>
      </c>
      <c r="F56" s="73"/>
      <c r="G56" s="37"/>
      <c r="H56" s="37"/>
      <c r="I56" s="31" t="s">
        <v>33</v>
      </c>
      <c r="J56" s="32">
        <f t="shared" si="8"/>
        <v>1</v>
      </c>
      <c r="K56" s="33" t="s">
        <v>39</v>
      </c>
      <c r="L56" s="33" t="s">
        <v>7</v>
      </c>
      <c r="M56" s="38"/>
      <c r="N56" s="39"/>
      <c r="O56" s="39"/>
      <c r="P56" s="40"/>
      <c r="Q56" s="39"/>
      <c r="R56" s="39"/>
      <c r="S56" s="41"/>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3"/>
      <c r="AV56" s="42"/>
      <c r="AW56" s="42"/>
      <c r="AX56" s="42"/>
      <c r="AY56" s="42"/>
      <c r="AZ56" s="42"/>
      <c r="BA56" s="44">
        <f t="shared" si="9"/>
        <v>0</v>
      </c>
      <c r="BB56" s="44">
        <f t="shared" si="10"/>
        <v>0</v>
      </c>
      <c r="BC56" s="92" t="str">
        <f t="shared" si="11"/>
        <v>INR Zero Only</v>
      </c>
      <c r="IE56" s="36"/>
      <c r="IF56" s="36"/>
      <c r="IG56" s="36"/>
      <c r="IH56" s="36"/>
      <c r="II56" s="36"/>
    </row>
    <row r="57" spans="1:243" s="35" customFormat="1" ht="120" customHeight="1">
      <c r="A57" s="77">
        <v>45</v>
      </c>
      <c r="B57" s="84" t="s">
        <v>118</v>
      </c>
      <c r="C57" s="30" t="s">
        <v>119</v>
      </c>
      <c r="D57" s="76">
        <v>125.4</v>
      </c>
      <c r="E57" s="76" t="s">
        <v>112</v>
      </c>
      <c r="F57" s="73"/>
      <c r="G57" s="37"/>
      <c r="H57" s="37"/>
      <c r="I57" s="31" t="s">
        <v>33</v>
      </c>
      <c r="J57" s="32">
        <f t="shared" si="8"/>
        <v>1</v>
      </c>
      <c r="K57" s="33" t="s">
        <v>39</v>
      </c>
      <c r="L57" s="33" t="s">
        <v>7</v>
      </c>
      <c r="M57" s="38"/>
      <c r="N57" s="39"/>
      <c r="O57" s="39"/>
      <c r="P57" s="40"/>
      <c r="Q57" s="39"/>
      <c r="R57" s="39"/>
      <c r="S57" s="41"/>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3"/>
      <c r="AV57" s="42"/>
      <c r="AW57" s="42"/>
      <c r="AX57" s="42"/>
      <c r="AY57" s="42"/>
      <c r="AZ57" s="42"/>
      <c r="BA57" s="44">
        <f t="shared" si="9"/>
        <v>0</v>
      </c>
      <c r="BB57" s="44">
        <f t="shared" si="10"/>
        <v>0</v>
      </c>
      <c r="BC57" s="92" t="str">
        <f t="shared" si="11"/>
        <v>INR Zero Only</v>
      </c>
      <c r="IE57" s="36"/>
      <c r="IF57" s="36"/>
      <c r="IG57" s="36"/>
      <c r="IH57" s="36"/>
      <c r="II57" s="36"/>
    </row>
    <row r="58" spans="1:243" s="35" customFormat="1" ht="153.75" customHeight="1">
      <c r="A58" s="77">
        <v>46</v>
      </c>
      <c r="B58" s="84" t="s">
        <v>117</v>
      </c>
      <c r="C58" s="30" t="s">
        <v>120</v>
      </c>
      <c r="D58" s="76">
        <v>30</v>
      </c>
      <c r="E58" s="76" t="s">
        <v>112</v>
      </c>
      <c r="F58" s="73"/>
      <c r="G58" s="37"/>
      <c r="H58" s="37"/>
      <c r="I58" s="31" t="s">
        <v>33</v>
      </c>
      <c r="J58" s="32">
        <f t="shared" si="8"/>
        <v>1</v>
      </c>
      <c r="K58" s="33" t="s">
        <v>39</v>
      </c>
      <c r="L58" s="33" t="s">
        <v>7</v>
      </c>
      <c r="M58" s="38"/>
      <c r="N58" s="39"/>
      <c r="O58" s="39"/>
      <c r="P58" s="40"/>
      <c r="Q58" s="39"/>
      <c r="R58" s="39"/>
      <c r="S58" s="41"/>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3"/>
      <c r="AV58" s="42"/>
      <c r="AW58" s="42"/>
      <c r="AX58" s="42"/>
      <c r="AY58" s="42"/>
      <c r="AZ58" s="42"/>
      <c r="BA58" s="44">
        <f t="shared" si="9"/>
        <v>0</v>
      </c>
      <c r="BB58" s="44">
        <f t="shared" si="10"/>
        <v>0</v>
      </c>
      <c r="BC58" s="92" t="str">
        <f t="shared" si="11"/>
        <v>INR Zero Only</v>
      </c>
      <c r="IE58" s="36"/>
      <c r="IF58" s="36"/>
      <c r="IG58" s="36"/>
      <c r="IH58" s="36"/>
      <c r="II58" s="36"/>
    </row>
    <row r="59" spans="1:243" s="35" customFormat="1" ht="192.75" customHeight="1">
      <c r="A59" s="77">
        <v>47</v>
      </c>
      <c r="B59" s="84" t="s">
        <v>121</v>
      </c>
      <c r="C59" s="30" t="s">
        <v>122</v>
      </c>
      <c r="D59" s="76">
        <v>40</v>
      </c>
      <c r="E59" s="76" t="s">
        <v>85</v>
      </c>
      <c r="F59" s="73"/>
      <c r="G59" s="37"/>
      <c r="H59" s="37"/>
      <c r="I59" s="31" t="s">
        <v>33</v>
      </c>
      <c r="J59" s="32">
        <f t="shared" si="8"/>
        <v>1</v>
      </c>
      <c r="K59" s="33" t="s">
        <v>39</v>
      </c>
      <c r="L59" s="33" t="s">
        <v>7</v>
      </c>
      <c r="M59" s="38"/>
      <c r="N59" s="39"/>
      <c r="O59" s="39"/>
      <c r="P59" s="40"/>
      <c r="Q59" s="39"/>
      <c r="R59" s="39"/>
      <c r="S59" s="41"/>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3"/>
      <c r="AV59" s="42"/>
      <c r="AW59" s="42"/>
      <c r="AX59" s="42"/>
      <c r="AY59" s="42"/>
      <c r="AZ59" s="42"/>
      <c r="BA59" s="44">
        <f t="shared" si="9"/>
        <v>0</v>
      </c>
      <c r="BB59" s="44">
        <f t="shared" si="10"/>
        <v>0</v>
      </c>
      <c r="BC59" s="92" t="str">
        <f t="shared" si="11"/>
        <v>INR Zero Only</v>
      </c>
      <c r="IE59" s="36"/>
      <c r="IF59" s="36"/>
      <c r="IG59" s="36"/>
      <c r="IH59" s="36"/>
      <c r="II59" s="36"/>
    </row>
    <row r="60" spans="1:243" s="35" customFormat="1" ht="201.75" customHeight="1">
      <c r="A60" s="77">
        <v>48</v>
      </c>
      <c r="B60" s="84" t="s">
        <v>123</v>
      </c>
      <c r="C60" s="30" t="s">
        <v>124</v>
      </c>
      <c r="D60" s="76">
        <v>32</v>
      </c>
      <c r="E60" s="76" t="s">
        <v>85</v>
      </c>
      <c r="F60" s="73"/>
      <c r="G60" s="37"/>
      <c r="H60" s="37"/>
      <c r="I60" s="31" t="s">
        <v>33</v>
      </c>
      <c r="J60" s="32">
        <f t="shared" si="8"/>
        <v>1</v>
      </c>
      <c r="K60" s="33" t="s">
        <v>39</v>
      </c>
      <c r="L60" s="33" t="s">
        <v>7</v>
      </c>
      <c r="M60" s="38"/>
      <c r="N60" s="39"/>
      <c r="O60" s="39"/>
      <c r="P60" s="40"/>
      <c r="Q60" s="39"/>
      <c r="R60" s="39"/>
      <c r="S60" s="41"/>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3"/>
      <c r="AV60" s="42"/>
      <c r="AW60" s="42"/>
      <c r="AX60" s="42"/>
      <c r="AY60" s="42"/>
      <c r="AZ60" s="42"/>
      <c r="BA60" s="44">
        <f t="shared" si="9"/>
        <v>0</v>
      </c>
      <c r="BB60" s="44">
        <f t="shared" si="10"/>
        <v>0</v>
      </c>
      <c r="BC60" s="92" t="str">
        <f t="shared" si="11"/>
        <v>INR Zero Only</v>
      </c>
      <c r="IE60" s="36"/>
      <c r="IF60" s="36"/>
      <c r="IG60" s="36"/>
      <c r="IH60" s="36"/>
      <c r="II60" s="36"/>
    </row>
    <row r="61" spans="1:243" s="35" customFormat="1" ht="180.75" customHeight="1">
      <c r="A61" s="77">
        <v>49</v>
      </c>
      <c r="B61" s="84" t="s">
        <v>176</v>
      </c>
      <c r="C61" s="30" t="s">
        <v>125</v>
      </c>
      <c r="D61" s="76">
        <v>24</v>
      </c>
      <c r="E61" s="76" t="s">
        <v>85</v>
      </c>
      <c r="F61" s="73"/>
      <c r="G61" s="37"/>
      <c r="H61" s="37"/>
      <c r="I61" s="31" t="s">
        <v>33</v>
      </c>
      <c r="J61" s="32">
        <f t="shared" si="8"/>
        <v>1</v>
      </c>
      <c r="K61" s="33" t="s">
        <v>39</v>
      </c>
      <c r="L61" s="33" t="s">
        <v>7</v>
      </c>
      <c r="M61" s="38"/>
      <c r="N61" s="39"/>
      <c r="O61" s="39"/>
      <c r="P61" s="40"/>
      <c r="Q61" s="39"/>
      <c r="R61" s="39"/>
      <c r="S61" s="41"/>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3"/>
      <c r="AV61" s="42"/>
      <c r="AW61" s="42"/>
      <c r="AX61" s="42"/>
      <c r="AY61" s="42"/>
      <c r="AZ61" s="42"/>
      <c r="BA61" s="44">
        <f t="shared" si="9"/>
        <v>0</v>
      </c>
      <c r="BB61" s="44">
        <f t="shared" si="10"/>
        <v>0</v>
      </c>
      <c r="BC61" s="92" t="str">
        <f t="shared" si="11"/>
        <v>INR Zero Only</v>
      </c>
      <c r="IE61" s="36"/>
      <c r="IF61" s="36"/>
      <c r="IG61" s="36"/>
      <c r="IH61" s="36"/>
      <c r="II61" s="36"/>
    </row>
    <row r="62" spans="1:243" s="35" customFormat="1" ht="136.5" customHeight="1">
      <c r="A62" s="77">
        <v>50</v>
      </c>
      <c r="B62" s="84" t="s">
        <v>177</v>
      </c>
      <c r="C62" s="30" t="s">
        <v>126</v>
      </c>
      <c r="D62" s="76">
        <v>240</v>
      </c>
      <c r="E62" s="76" t="s">
        <v>112</v>
      </c>
      <c r="F62" s="73"/>
      <c r="G62" s="37"/>
      <c r="H62" s="37"/>
      <c r="I62" s="31" t="s">
        <v>33</v>
      </c>
      <c r="J62" s="32">
        <f t="shared" si="8"/>
        <v>1</v>
      </c>
      <c r="K62" s="33" t="s">
        <v>39</v>
      </c>
      <c r="L62" s="33" t="s">
        <v>7</v>
      </c>
      <c r="M62" s="38"/>
      <c r="N62" s="39"/>
      <c r="O62" s="39"/>
      <c r="P62" s="40"/>
      <c r="Q62" s="39"/>
      <c r="R62" s="39"/>
      <c r="S62" s="41"/>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3"/>
      <c r="AV62" s="42"/>
      <c r="AW62" s="42"/>
      <c r="AX62" s="42"/>
      <c r="AY62" s="42"/>
      <c r="AZ62" s="42"/>
      <c r="BA62" s="44">
        <f t="shared" si="9"/>
        <v>0</v>
      </c>
      <c r="BB62" s="44">
        <f t="shared" si="10"/>
        <v>0</v>
      </c>
      <c r="BC62" s="92" t="str">
        <f t="shared" si="11"/>
        <v>INR Zero Only</v>
      </c>
      <c r="IE62" s="36"/>
      <c r="IF62" s="36"/>
      <c r="IG62" s="36"/>
      <c r="IH62" s="36"/>
      <c r="II62" s="36"/>
    </row>
    <row r="63" spans="1:243" s="35" customFormat="1" ht="91.5" customHeight="1">
      <c r="A63" s="77">
        <v>51</v>
      </c>
      <c r="B63" s="84" t="s">
        <v>127</v>
      </c>
      <c r="C63" s="30" t="s">
        <v>128</v>
      </c>
      <c r="D63" s="76">
        <v>4</v>
      </c>
      <c r="E63" s="76" t="s">
        <v>97</v>
      </c>
      <c r="F63" s="73"/>
      <c r="G63" s="37"/>
      <c r="H63" s="37"/>
      <c r="I63" s="31" t="s">
        <v>33</v>
      </c>
      <c r="J63" s="32">
        <f t="shared" si="8"/>
        <v>1</v>
      </c>
      <c r="K63" s="33" t="s">
        <v>39</v>
      </c>
      <c r="L63" s="33" t="s">
        <v>7</v>
      </c>
      <c r="M63" s="38"/>
      <c r="N63" s="39"/>
      <c r="O63" s="39"/>
      <c r="P63" s="40"/>
      <c r="Q63" s="39"/>
      <c r="R63" s="39"/>
      <c r="S63" s="41"/>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3"/>
      <c r="AV63" s="42"/>
      <c r="AW63" s="42"/>
      <c r="AX63" s="42"/>
      <c r="AY63" s="42"/>
      <c r="AZ63" s="42"/>
      <c r="BA63" s="44">
        <f t="shared" si="9"/>
        <v>0</v>
      </c>
      <c r="BB63" s="44">
        <f t="shared" si="10"/>
        <v>0</v>
      </c>
      <c r="BC63" s="92" t="str">
        <f t="shared" si="11"/>
        <v>INR Zero Only</v>
      </c>
      <c r="IE63" s="36">
        <v>1.02</v>
      </c>
      <c r="IF63" s="36" t="s">
        <v>34</v>
      </c>
      <c r="IG63" s="36" t="s">
        <v>35</v>
      </c>
      <c r="IH63" s="36">
        <v>213</v>
      </c>
      <c r="II63" s="36" t="s">
        <v>32</v>
      </c>
    </row>
    <row r="64" spans="1:243" s="35" customFormat="1" ht="43.5" customHeight="1">
      <c r="A64" s="71" t="s">
        <v>37</v>
      </c>
      <c r="B64" s="72"/>
      <c r="C64" s="47"/>
      <c r="D64" s="74"/>
      <c r="E64" s="49"/>
      <c r="F64" s="50"/>
      <c r="G64" s="50"/>
      <c r="H64" s="51"/>
      <c r="I64" s="51"/>
      <c r="J64" s="51"/>
      <c r="K64" s="51"/>
      <c r="L64" s="52"/>
      <c r="M64" s="53"/>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48">
        <f>SUM(BA13:BA63)</f>
        <v>0</v>
      </c>
      <c r="BB64" s="48">
        <f>SUM(BB13:BB13)</f>
        <v>0</v>
      </c>
      <c r="BC64" s="92" t="str">
        <f>SpellNumber($E$2,BA64)</f>
        <v>INR Zero Only</v>
      </c>
      <c r="IE64" s="36">
        <v>4</v>
      </c>
      <c r="IF64" s="36" t="s">
        <v>34</v>
      </c>
      <c r="IG64" s="36" t="s">
        <v>36</v>
      </c>
      <c r="IH64" s="36">
        <v>10</v>
      </c>
      <c r="II64" s="36" t="s">
        <v>32</v>
      </c>
    </row>
    <row r="65" spans="1:243" s="62" customFormat="1" ht="1.5" customHeight="1" hidden="1">
      <c r="A65" s="46" t="s">
        <v>41</v>
      </c>
      <c r="B65" s="55"/>
      <c r="C65" s="56"/>
      <c r="D65" s="1"/>
      <c r="E65" s="2" t="s">
        <v>38</v>
      </c>
      <c r="F65" s="57"/>
      <c r="G65" s="58"/>
      <c r="H65" s="59"/>
      <c r="I65" s="59"/>
      <c r="J65" s="59"/>
      <c r="K65" s="60"/>
      <c r="L65" s="61"/>
      <c r="M65" s="3"/>
      <c r="O65" s="35"/>
      <c r="P65" s="35"/>
      <c r="Q65" s="35"/>
      <c r="R65" s="35"/>
      <c r="S65" s="35"/>
      <c r="BA65" s="63">
        <f>IF(ISBLANK(F65),0,IF(E65="Excess (+)",ROUND(BA64+(BA64*F65),2),IF(E65="Less (-)",ROUND(BA64+(BA64*F65*(-1)),2),0)))</f>
        <v>0</v>
      </c>
      <c r="BB65" s="64">
        <f>ROUND(BA65,0)</f>
        <v>0</v>
      </c>
      <c r="BC65" s="34" t="str">
        <f>SpellNumber(L65,BB65)</f>
        <v> Zero Only</v>
      </c>
      <c r="IE65" s="65"/>
      <c r="IF65" s="65"/>
      <c r="IG65" s="65"/>
      <c r="IH65" s="65"/>
      <c r="II65" s="65"/>
    </row>
    <row r="66" spans="1:243" s="62" customFormat="1" ht="37.5" customHeight="1">
      <c r="A66" s="45" t="s">
        <v>40</v>
      </c>
      <c r="B66" s="45"/>
      <c r="C66" s="97" t="str">
        <f>BC64</f>
        <v>INR Zero Only</v>
      </c>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9"/>
      <c r="IE66" s="65"/>
      <c r="IF66" s="65"/>
      <c r="IG66" s="65"/>
      <c r="IH66" s="65"/>
      <c r="II66" s="65"/>
    </row>
    <row r="67" spans="3:243" s="26" customFormat="1" ht="15.75">
      <c r="C67" s="66"/>
      <c r="D67" s="67"/>
      <c r="E67" s="66"/>
      <c r="F67" s="68"/>
      <c r="G67" s="68"/>
      <c r="H67" s="68"/>
      <c r="I67" s="68"/>
      <c r="J67" s="68"/>
      <c r="K67" s="68"/>
      <c r="L67" s="68"/>
      <c r="M67" s="66"/>
      <c r="O67" s="68"/>
      <c r="BA67" s="69"/>
      <c r="BB67" s="18"/>
      <c r="BC67" s="66"/>
      <c r="IE67" s="27"/>
      <c r="IF67" s="27"/>
      <c r="IG67" s="27"/>
      <c r="IH67" s="27"/>
      <c r="II67" s="27"/>
    </row>
  </sheetData>
  <sheetProtection password="FDF5" sheet="1" selectLockedCells="1"/>
  <mergeCells count="8">
    <mergeCell ref="A9:BC9"/>
    <mergeCell ref="C66:BC66"/>
    <mergeCell ref="A1:L1"/>
    <mergeCell ref="A4:BC4"/>
    <mergeCell ref="A5:BC5"/>
    <mergeCell ref="A6:BC6"/>
    <mergeCell ref="A7:BC7"/>
    <mergeCell ref="B8:BC8"/>
  </mergeCells>
  <dataValidations count="19">
    <dataValidation type="list" showInputMessage="1" showErrorMessage="1" promptTitle="Less or Excess" prompt="Please select either LESS  ( - )  or  EXCESS  ( + )" errorTitle="Please enter valid values only" error="Please select either LESS ( - ) or  EXCESS  ( + )" sqref="E65">
      <formula1>IF(ISBLANK(F65),$A$3:$C$3,$B$3:$C$3)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5">
      <formula1>0</formula1>
      <formula2>IF(E65&lt;&gt;"Select",99.9,0)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5">
      <formula1>IF(E65&lt;&gt;"Select",0,-1)</formula1>
      <formula2>IF(E65&lt;&gt;"Select",99.99,-1)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5">
      <formula1>"Select, Option C1, Option D1"</formula1>
    </dataValidation>
    <dataValidation type="decimal" allowBlank="1" showInputMessage="1" showErrorMessage="1" promptTitle="Rate Entry" prompt="Please enter VAT charges in Rupees for this item. " errorTitle="Invaid Entry" error="Only Numeric Values are allowed. " sqref="M13:M6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41 L42 L43 L44 L45 L46 L47 L48 L49 L50 L51 L52 L53 L54 L55 L56 L57 L58 L59 L60 L61 L62 L13 L14 L15 L16 L17 L18 L19 L20 L21 L22 L23 L24 L25 L26 L27 L28 L29 L30 L31 L32 L33 L34 L35 L36 L37 L38 L39 L40 L63">
      <formula1>"INR"</formula1>
    </dataValidation>
    <dataValidation type="decimal" allowBlank="1" showInputMessage="1" showErrorMessage="1" promptTitle="Quantity" prompt="Please enter the Quantity for this item. " errorTitle="Invalid Entry" error="Only Numeric Values are allowed. " sqref="F13:F63">
      <formula1>0</formula1>
      <formula2>999999999999999</formula2>
    </dataValidation>
    <dataValidation allowBlank="1" showInputMessage="1" showErrorMessage="1" promptTitle="Itemcode/Make" prompt="Please enter text" sqref="C13:C63"/>
    <dataValidation type="decimal" allowBlank="1" showInputMessage="1" showErrorMessage="1" promptTitle="Rate Entry" prompt="Please enter the Basic Price in Rupees for this item. " errorTitle="Invaid Entry" error="Only Numeric Values are allowed. " sqref="G13:H63">
      <formula1>0</formula1>
      <formula2>999999999999999</formula2>
    </dataValidation>
    <dataValidation type="list" allowBlank="1" showInputMessage="1" showErrorMessage="1" sqref="K13:K63">
      <formula1>"Partial Conversion, Full Conversion"</formula1>
    </dataValidation>
    <dataValidation allowBlank="1" showInputMessage="1" showErrorMessage="1" promptTitle="Addition / Deduction" prompt="Please Choose the correct One" sqref="J13:J63"/>
    <dataValidation type="list" showInputMessage="1" showErrorMessage="1" sqref="I13:I63">
      <formula1>"Excess(+), Less(-)"</formula1>
    </dataValidation>
    <dataValidation type="decimal" allowBlank="1" showInputMessage="1" showErrorMessage="1" promptTitle="Rate Entry" prompt="Please enter the Other Taxes2 in Rupees for this item. " errorTitle="Invaid Entry" error="Only Numeric Values are allowed. " sqref="N13: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3">
      <formula1>0</formula1>
      <formula2>999999999999999</formula2>
    </dataValidation>
  </dataValidations>
  <printOptions/>
  <pageMargins left="0.55" right="0.33" top="0.61" bottom="0.51" header="0.3" footer="0.3"/>
  <pageSetup fitToHeight="0" fitToWidth="1" horizontalDpi="600" verticalDpi="600" orientation="landscape" paperSize="9" scale="61" r:id="rId2"/>
  <ignoredErrors>
    <ignoredError sqref="BC64" formula="1"/>
  </ignoredErrors>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pageSetUpPr fitToPage="1"/>
  </sheetPr>
  <dimension ref="A1:II61"/>
  <sheetViews>
    <sheetView showGridLines="0" zoomScale="80" zoomScaleNormal="80" zoomScalePageLayoutView="0" workbookViewId="0" topLeftCell="A1">
      <selection activeCell="M13" sqref="M13"/>
    </sheetView>
  </sheetViews>
  <sheetFormatPr defaultColWidth="9.140625" defaultRowHeight="15"/>
  <cols>
    <col min="1" max="1" width="13.421875" style="68" customWidth="1"/>
    <col min="2" max="2" width="82.7109375" style="68" customWidth="1"/>
    <col min="3" max="3" width="16.28125" style="66" customWidth="1"/>
    <col min="4" max="4" width="14.57421875" style="67" customWidth="1"/>
    <col min="5" max="5" width="11.28125" style="66" customWidth="1"/>
    <col min="6" max="6" width="14.421875" style="68" hidden="1" customWidth="1"/>
    <col min="7" max="7" width="14.140625" style="68" hidden="1" customWidth="1"/>
    <col min="8" max="9" width="12.140625" style="68" hidden="1" customWidth="1"/>
    <col min="10" max="10" width="9.00390625" style="68" hidden="1" customWidth="1"/>
    <col min="11" max="11" width="19.57421875" style="68" hidden="1" customWidth="1"/>
    <col min="12" max="12" width="14.28125" style="68" hidden="1" customWidth="1"/>
    <col min="13" max="13" width="21.8515625" style="66" customWidth="1"/>
    <col min="14" max="14" width="15.28125" style="70" hidden="1" customWidth="1"/>
    <col min="15" max="15" width="14.28125" style="68" hidden="1" customWidth="1"/>
    <col min="16" max="16" width="17.28125" style="68" hidden="1" customWidth="1"/>
    <col min="17" max="17" width="18.421875" style="68" hidden="1" customWidth="1"/>
    <col min="18" max="18" width="17.421875" style="68" hidden="1" customWidth="1"/>
    <col min="19" max="19" width="14.7109375" style="68" hidden="1" customWidth="1"/>
    <col min="20" max="20" width="14.8515625" style="68" hidden="1" customWidth="1"/>
    <col min="21" max="21" width="16.421875" style="68" hidden="1" customWidth="1"/>
    <col min="22" max="22" width="13.00390625" style="68" hidden="1" customWidth="1"/>
    <col min="23" max="51" width="9.140625" style="68" hidden="1" customWidth="1"/>
    <col min="52" max="52" width="10.28125" style="68" hidden="1" customWidth="1"/>
    <col min="53" max="53" width="20.28125" style="69" customWidth="1"/>
    <col min="54" max="54" width="18.8515625" style="69" hidden="1" customWidth="1"/>
    <col min="55" max="55" width="43.57421875" style="66" customWidth="1"/>
    <col min="56" max="238" width="9.140625" style="68" customWidth="1"/>
    <col min="239" max="243" width="9.140625" style="27" customWidth="1"/>
    <col min="244" max="16384" width="9.140625" style="68" customWidth="1"/>
  </cols>
  <sheetData>
    <row r="1" spans="1:243" s="5" customFormat="1" ht="25.5" customHeight="1">
      <c r="A1" s="100" t="str">
        <f>B2&amp;" BoQ"</f>
        <v>Item Rate BoQ</v>
      </c>
      <c r="B1" s="100"/>
      <c r="C1" s="100"/>
      <c r="D1" s="100"/>
      <c r="E1" s="100"/>
      <c r="F1" s="100"/>
      <c r="G1" s="100"/>
      <c r="H1" s="100"/>
      <c r="I1" s="100"/>
      <c r="J1" s="100"/>
      <c r="K1" s="100"/>
      <c r="L1" s="100"/>
      <c r="M1" s="4"/>
      <c r="O1" s="6"/>
      <c r="P1" s="6"/>
      <c r="Q1" s="7"/>
      <c r="BC1" s="4"/>
      <c r="IE1" s="7"/>
      <c r="IF1" s="7"/>
      <c r="IG1" s="7"/>
      <c r="IH1" s="7"/>
      <c r="II1" s="7"/>
    </row>
    <row r="2" spans="1:55" s="5" customFormat="1" ht="25.5" customHeight="1" hidden="1">
      <c r="A2" s="8" t="s">
        <v>3</v>
      </c>
      <c r="B2" s="8" t="s">
        <v>4</v>
      </c>
      <c r="C2" s="9" t="s">
        <v>5</v>
      </c>
      <c r="D2" s="10" t="s">
        <v>6</v>
      </c>
      <c r="E2" s="8" t="s">
        <v>7</v>
      </c>
      <c r="J2" s="11"/>
      <c r="K2" s="11"/>
      <c r="L2" s="11"/>
      <c r="M2" s="4"/>
      <c r="O2" s="6"/>
      <c r="P2" s="6"/>
      <c r="Q2" s="7"/>
      <c r="BC2" s="4"/>
    </row>
    <row r="3" spans="1:243" s="5" customFormat="1" ht="30" customHeight="1" hidden="1">
      <c r="A3" s="5" t="s">
        <v>8</v>
      </c>
      <c r="C3" s="4" t="s">
        <v>9</v>
      </c>
      <c r="D3" s="12"/>
      <c r="E3" s="4"/>
      <c r="M3" s="4"/>
      <c r="BC3" s="4"/>
      <c r="IE3" s="7"/>
      <c r="IF3" s="7"/>
      <c r="IG3" s="7"/>
      <c r="IH3" s="7"/>
      <c r="II3" s="7"/>
    </row>
    <row r="4" spans="1:243" s="13" customFormat="1" ht="30.75" customHeight="1">
      <c r="A4" s="101" t="s">
        <v>84</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IE4" s="14"/>
      <c r="IF4" s="14"/>
      <c r="IG4" s="14"/>
      <c r="IH4" s="14"/>
      <c r="II4" s="14"/>
    </row>
    <row r="5" spans="1:243" s="13" customFormat="1" ht="30.75" customHeight="1">
      <c r="A5" s="101" t="s">
        <v>129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IE5" s="14"/>
      <c r="IF5" s="14"/>
      <c r="IG5" s="14"/>
      <c r="IH5" s="14"/>
      <c r="II5" s="14"/>
    </row>
    <row r="6" spans="1:243" s="13" customFormat="1" ht="30.75" customHeight="1">
      <c r="A6" s="101" t="s">
        <v>51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IE6" s="14"/>
      <c r="IF6" s="14"/>
      <c r="IG6" s="14"/>
      <c r="IH6" s="14"/>
      <c r="II6" s="14"/>
    </row>
    <row r="7" spans="1:243" s="13" customFormat="1" ht="29.25" customHeight="1" hidden="1">
      <c r="A7" s="102" t="s">
        <v>10</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IE7" s="14"/>
      <c r="IF7" s="14"/>
      <c r="IG7" s="14"/>
      <c r="IH7" s="14"/>
      <c r="II7" s="14"/>
    </row>
    <row r="8" spans="1:243" s="16" customFormat="1" ht="65.25" customHeight="1">
      <c r="A8" s="15" t="s">
        <v>42</v>
      </c>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5"/>
      <c r="IE8" s="17"/>
      <c r="IF8" s="17"/>
      <c r="IG8" s="17"/>
      <c r="IH8" s="17"/>
      <c r="II8" s="17"/>
    </row>
    <row r="9" spans="1:243" s="18" customFormat="1" ht="61.5" customHeight="1">
      <c r="A9" s="94" t="s">
        <v>75</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E9" s="19"/>
      <c r="IF9" s="19"/>
      <c r="IG9" s="19"/>
      <c r="IH9" s="19"/>
      <c r="II9" s="19"/>
    </row>
    <row r="10" spans="1:243" s="18" customFormat="1" ht="26.25" customHeight="1">
      <c r="A10" s="20" t="s">
        <v>76</v>
      </c>
      <c r="B10" s="20" t="s">
        <v>77</v>
      </c>
      <c r="C10" s="20" t="s">
        <v>77</v>
      </c>
      <c r="D10" s="21" t="s">
        <v>76</v>
      </c>
      <c r="E10" s="20" t="s">
        <v>77</v>
      </c>
      <c r="F10" s="20" t="s">
        <v>11</v>
      </c>
      <c r="G10" s="20" t="s">
        <v>11</v>
      </c>
      <c r="H10" s="20" t="s">
        <v>12</v>
      </c>
      <c r="I10" s="20" t="s">
        <v>77</v>
      </c>
      <c r="J10" s="20" t="s">
        <v>76</v>
      </c>
      <c r="K10" s="20" t="s">
        <v>78</v>
      </c>
      <c r="L10" s="20" t="s">
        <v>77</v>
      </c>
      <c r="M10" s="20" t="s">
        <v>76</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76</v>
      </c>
      <c r="AU10" s="20" t="s">
        <v>76</v>
      </c>
      <c r="AV10" s="20" t="s">
        <v>12</v>
      </c>
      <c r="AW10" s="20" t="s">
        <v>12</v>
      </c>
      <c r="AX10" s="20" t="s">
        <v>76</v>
      </c>
      <c r="AY10" s="20" t="s">
        <v>76</v>
      </c>
      <c r="AZ10" s="20" t="s">
        <v>13</v>
      </c>
      <c r="BA10" s="20" t="s">
        <v>76</v>
      </c>
      <c r="BB10" s="20" t="s">
        <v>76</v>
      </c>
      <c r="BC10" s="20" t="s">
        <v>77</v>
      </c>
      <c r="IE10" s="19"/>
      <c r="IF10" s="19"/>
      <c r="IG10" s="19"/>
      <c r="IH10" s="19"/>
      <c r="II10" s="19"/>
    </row>
    <row r="11" spans="1:243" s="26" customFormat="1" ht="94.5" customHeight="1">
      <c r="A11" s="22" t="s">
        <v>0</v>
      </c>
      <c r="B11" s="22" t="s">
        <v>14</v>
      </c>
      <c r="C11" s="20" t="s">
        <v>1</v>
      </c>
      <c r="D11" s="21" t="s">
        <v>15</v>
      </c>
      <c r="E11" s="20" t="s">
        <v>16</v>
      </c>
      <c r="F11" s="22" t="s">
        <v>79</v>
      </c>
      <c r="G11" s="22"/>
      <c r="H11" s="22"/>
      <c r="I11" s="22" t="s">
        <v>17</v>
      </c>
      <c r="J11" s="22" t="s">
        <v>18</v>
      </c>
      <c r="K11" s="22" t="s">
        <v>19</v>
      </c>
      <c r="L11" s="22" t="s">
        <v>20</v>
      </c>
      <c r="M11" s="23" t="s">
        <v>80</v>
      </c>
      <c r="N11" s="22" t="s">
        <v>21</v>
      </c>
      <c r="O11" s="22" t="s">
        <v>22</v>
      </c>
      <c r="P11" s="22" t="s">
        <v>50</v>
      </c>
      <c r="Q11" s="22" t="s">
        <v>23</v>
      </c>
      <c r="R11" s="22"/>
      <c r="S11" s="22"/>
      <c r="T11" s="22" t="s">
        <v>24</v>
      </c>
      <c r="U11" s="22" t="s">
        <v>25</v>
      </c>
      <c r="V11" s="22" t="s">
        <v>26</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4" t="s">
        <v>81</v>
      </c>
      <c r="BB11" s="24" t="s">
        <v>27</v>
      </c>
      <c r="BC11" s="25" t="s">
        <v>28</v>
      </c>
      <c r="IE11" s="27"/>
      <c r="IF11" s="27"/>
      <c r="IG11" s="27"/>
      <c r="IH11" s="27"/>
      <c r="II11" s="27"/>
    </row>
    <row r="12" spans="1:243" s="26" customFormat="1" ht="15.75">
      <c r="A12" s="22">
        <v>1</v>
      </c>
      <c r="B12" s="22">
        <v>2</v>
      </c>
      <c r="C12" s="20">
        <v>3</v>
      </c>
      <c r="D12" s="80">
        <v>4</v>
      </c>
      <c r="E12" s="20">
        <v>5</v>
      </c>
      <c r="F12" s="28">
        <v>6</v>
      </c>
      <c r="G12" s="28">
        <v>7</v>
      </c>
      <c r="H12" s="28">
        <v>8</v>
      </c>
      <c r="I12" s="28">
        <v>9</v>
      </c>
      <c r="J12" s="28">
        <v>10</v>
      </c>
      <c r="K12" s="28">
        <v>11</v>
      </c>
      <c r="L12" s="28">
        <v>12</v>
      </c>
      <c r="M12" s="29">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9">
        <v>53</v>
      </c>
      <c r="BB12" s="29">
        <v>54</v>
      </c>
      <c r="BC12" s="29">
        <v>55</v>
      </c>
      <c r="IE12" s="27"/>
      <c r="IF12" s="27"/>
      <c r="IG12" s="27"/>
      <c r="IH12" s="27"/>
      <c r="II12" s="27"/>
    </row>
    <row r="13" spans="1:243" s="35" customFormat="1" ht="48" customHeight="1">
      <c r="A13" s="77">
        <v>1</v>
      </c>
      <c r="B13" s="86" t="s">
        <v>142</v>
      </c>
      <c r="C13" s="30" t="s">
        <v>70</v>
      </c>
      <c r="D13" s="76">
        <v>8.9</v>
      </c>
      <c r="E13" s="76" t="s">
        <v>87</v>
      </c>
      <c r="F13" s="73"/>
      <c r="G13" s="37"/>
      <c r="H13" s="37"/>
      <c r="I13" s="31" t="s">
        <v>33</v>
      </c>
      <c r="J13" s="32">
        <f aca="true" t="shared" si="0" ref="J13:J31">IF(I13="Less(-)",-1,1)</f>
        <v>1</v>
      </c>
      <c r="K13" s="33" t="s">
        <v>39</v>
      </c>
      <c r="L13" s="33" t="s">
        <v>7</v>
      </c>
      <c r="M13" s="38"/>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3"/>
      <c r="AV13" s="42"/>
      <c r="AW13" s="42"/>
      <c r="AX13" s="42"/>
      <c r="AY13" s="42"/>
      <c r="AZ13" s="42"/>
      <c r="BA13" s="44">
        <f aca="true" t="shared" si="1" ref="BA13:BA31">total_amount_ba($B$2,$D$2,D13,F13,J13,K13,M13)</f>
        <v>0</v>
      </c>
      <c r="BB13" s="44">
        <f aca="true" t="shared" si="2" ref="BB13:BB31">BA13+SUM(N13:AZ13)</f>
        <v>0</v>
      </c>
      <c r="BC13" s="34" t="str">
        <f aca="true" t="shared" si="3" ref="BC13:BC31">SpellNumber(L13,BB13)</f>
        <v>INR Zero Only</v>
      </c>
      <c r="IE13" s="36">
        <v>1.02</v>
      </c>
      <c r="IF13" s="36" t="s">
        <v>34</v>
      </c>
      <c r="IG13" s="36" t="s">
        <v>35</v>
      </c>
      <c r="IH13" s="36">
        <v>213</v>
      </c>
      <c r="II13" s="36" t="s">
        <v>32</v>
      </c>
    </row>
    <row r="14" spans="1:243" s="35" customFormat="1" ht="60.75" customHeight="1">
      <c r="A14" s="77">
        <v>2</v>
      </c>
      <c r="B14" s="86" t="s">
        <v>143</v>
      </c>
      <c r="C14" s="30" t="s">
        <v>71</v>
      </c>
      <c r="D14" s="76">
        <v>25</v>
      </c>
      <c r="E14" s="76" t="s">
        <v>85</v>
      </c>
      <c r="F14" s="73"/>
      <c r="G14" s="37"/>
      <c r="H14" s="37"/>
      <c r="I14" s="31" t="s">
        <v>33</v>
      </c>
      <c r="J14" s="32">
        <f t="shared" si="0"/>
        <v>1</v>
      </c>
      <c r="K14" s="33" t="s">
        <v>39</v>
      </c>
      <c r="L14" s="33" t="s">
        <v>7</v>
      </c>
      <c r="M14" s="38"/>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3"/>
      <c r="AV14" s="42"/>
      <c r="AW14" s="42"/>
      <c r="AX14" s="42"/>
      <c r="AY14" s="42"/>
      <c r="AZ14" s="42"/>
      <c r="BA14" s="44">
        <f t="shared" si="1"/>
        <v>0</v>
      </c>
      <c r="BB14" s="44">
        <f t="shared" si="2"/>
        <v>0</v>
      </c>
      <c r="BC14" s="34" t="str">
        <f t="shared" si="3"/>
        <v>INR Zero Only</v>
      </c>
      <c r="IE14" s="36">
        <v>1.02</v>
      </c>
      <c r="IF14" s="36" t="s">
        <v>34</v>
      </c>
      <c r="IG14" s="36" t="s">
        <v>35</v>
      </c>
      <c r="IH14" s="36">
        <v>213</v>
      </c>
      <c r="II14" s="36" t="s">
        <v>32</v>
      </c>
    </row>
    <row r="15" spans="1:243" s="35" customFormat="1" ht="48.75" customHeight="1">
      <c r="A15" s="77">
        <v>3</v>
      </c>
      <c r="B15" s="86" t="s">
        <v>178</v>
      </c>
      <c r="C15" s="30" t="s">
        <v>72</v>
      </c>
      <c r="D15" s="76">
        <v>0.37</v>
      </c>
      <c r="E15" s="76" t="s">
        <v>87</v>
      </c>
      <c r="F15" s="73"/>
      <c r="G15" s="37"/>
      <c r="H15" s="37"/>
      <c r="I15" s="31" t="s">
        <v>33</v>
      </c>
      <c r="J15" s="32">
        <f t="shared" si="0"/>
        <v>1</v>
      </c>
      <c r="K15" s="33" t="s">
        <v>39</v>
      </c>
      <c r="L15" s="33" t="s">
        <v>7</v>
      </c>
      <c r="M15" s="38"/>
      <c r="N15" s="39"/>
      <c r="O15" s="39"/>
      <c r="P15" s="40"/>
      <c r="Q15" s="39"/>
      <c r="R15" s="39"/>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3"/>
      <c r="AV15" s="42"/>
      <c r="AW15" s="42"/>
      <c r="AX15" s="42"/>
      <c r="AY15" s="42"/>
      <c r="AZ15" s="42"/>
      <c r="BA15" s="44">
        <f t="shared" si="1"/>
        <v>0</v>
      </c>
      <c r="BB15" s="44">
        <f t="shared" si="2"/>
        <v>0</v>
      </c>
      <c r="BC15" s="34" t="str">
        <f t="shared" si="3"/>
        <v>INR Zero Only</v>
      </c>
      <c r="IE15" s="36">
        <v>1.02</v>
      </c>
      <c r="IF15" s="36" t="s">
        <v>34</v>
      </c>
      <c r="IG15" s="36" t="s">
        <v>35</v>
      </c>
      <c r="IH15" s="36">
        <v>213</v>
      </c>
      <c r="II15" s="36" t="s">
        <v>32</v>
      </c>
    </row>
    <row r="16" spans="1:243" s="35" customFormat="1" ht="48.75" customHeight="1">
      <c r="A16" s="77">
        <v>4</v>
      </c>
      <c r="B16" s="87" t="s">
        <v>179</v>
      </c>
      <c r="C16" s="30" t="s">
        <v>73</v>
      </c>
      <c r="D16" s="76">
        <v>19.2</v>
      </c>
      <c r="E16" s="76" t="s">
        <v>89</v>
      </c>
      <c r="F16" s="73"/>
      <c r="G16" s="37"/>
      <c r="H16" s="37"/>
      <c r="I16" s="31" t="s">
        <v>33</v>
      </c>
      <c r="J16" s="32">
        <f t="shared" si="0"/>
        <v>1</v>
      </c>
      <c r="K16" s="33" t="s">
        <v>39</v>
      </c>
      <c r="L16" s="33" t="s">
        <v>7</v>
      </c>
      <c r="M16" s="38"/>
      <c r="N16" s="39"/>
      <c r="O16" s="39"/>
      <c r="P16" s="40"/>
      <c r="Q16" s="39"/>
      <c r="R16" s="39"/>
      <c r="S16" s="41"/>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3"/>
      <c r="AV16" s="42"/>
      <c r="AW16" s="42"/>
      <c r="AX16" s="42"/>
      <c r="AY16" s="42"/>
      <c r="AZ16" s="42"/>
      <c r="BA16" s="44">
        <f t="shared" si="1"/>
        <v>0</v>
      </c>
      <c r="BB16" s="44">
        <f t="shared" si="2"/>
        <v>0</v>
      </c>
      <c r="BC16" s="34" t="str">
        <f t="shared" si="3"/>
        <v>INR Zero Only</v>
      </c>
      <c r="IE16" s="36">
        <v>1.02</v>
      </c>
      <c r="IF16" s="36" t="s">
        <v>34</v>
      </c>
      <c r="IG16" s="36" t="s">
        <v>35</v>
      </c>
      <c r="IH16" s="36">
        <v>213</v>
      </c>
      <c r="II16" s="36" t="s">
        <v>32</v>
      </c>
    </row>
    <row r="17" spans="1:243" s="35" customFormat="1" ht="48.75" customHeight="1">
      <c r="A17" s="77">
        <v>5</v>
      </c>
      <c r="B17" s="86" t="s">
        <v>88</v>
      </c>
      <c r="C17" s="30" t="s">
        <v>74</v>
      </c>
      <c r="D17" s="76">
        <v>57.12</v>
      </c>
      <c r="E17" s="76" t="s">
        <v>130</v>
      </c>
      <c r="F17" s="73"/>
      <c r="G17" s="37"/>
      <c r="H17" s="37"/>
      <c r="I17" s="31" t="s">
        <v>33</v>
      </c>
      <c r="J17" s="32">
        <f t="shared" si="0"/>
        <v>1</v>
      </c>
      <c r="K17" s="33" t="s">
        <v>39</v>
      </c>
      <c r="L17" s="33" t="s">
        <v>7</v>
      </c>
      <c r="M17" s="38"/>
      <c r="N17" s="39"/>
      <c r="O17" s="39"/>
      <c r="P17" s="40"/>
      <c r="Q17" s="39"/>
      <c r="R17" s="39"/>
      <c r="S17" s="41"/>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3"/>
      <c r="AV17" s="42"/>
      <c r="AW17" s="42"/>
      <c r="AX17" s="42"/>
      <c r="AY17" s="42"/>
      <c r="AZ17" s="42"/>
      <c r="BA17" s="44">
        <f t="shared" si="1"/>
        <v>0</v>
      </c>
      <c r="BB17" s="44">
        <f t="shared" si="2"/>
        <v>0</v>
      </c>
      <c r="BC17" s="34" t="str">
        <f t="shared" si="3"/>
        <v>INR Zero Only</v>
      </c>
      <c r="IE17" s="36">
        <v>1.02</v>
      </c>
      <c r="IF17" s="36" t="s">
        <v>34</v>
      </c>
      <c r="IG17" s="36" t="s">
        <v>35</v>
      </c>
      <c r="IH17" s="36">
        <v>213</v>
      </c>
      <c r="II17" s="36" t="s">
        <v>32</v>
      </c>
    </row>
    <row r="18" spans="1:243" s="35" customFormat="1" ht="105.75" customHeight="1">
      <c r="A18" s="77">
        <v>6</v>
      </c>
      <c r="B18" s="86" t="s">
        <v>131</v>
      </c>
      <c r="C18" s="30" t="s">
        <v>43</v>
      </c>
      <c r="D18" s="76">
        <v>218</v>
      </c>
      <c r="E18" s="76" t="s">
        <v>89</v>
      </c>
      <c r="F18" s="73"/>
      <c r="G18" s="37"/>
      <c r="H18" s="37"/>
      <c r="I18" s="31" t="s">
        <v>33</v>
      </c>
      <c r="J18" s="32">
        <f t="shared" si="0"/>
        <v>1</v>
      </c>
      <c r="K18" s="33" t="s">
        <v>39</v>
      </c>
      <c r="L18" s="33" t="s">
        <v>7</v>
      </c>
      <c r="M18" s="38"/>
      <c r="N18" s="39"/>
      <c r="O18" s="39"/>
      <c r="P18" s="40"/>
      <c r="Q18" s="39"/>
      <c r="R18" s="39"/>
      <c r="S18" s="41"/>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3"/>
      <c r="AV18" s="42"/>
      <c r="AW18" s="42"/>
      <c r="AX18" s="42"/>
      <c r="AY18" s="42"/>
      <c r="AZ18" s="42"/>
      <c r="BA18" s="44">
        <f t="shared" si="1"/>
        <v>0</v>
      </c>
      <c r="BB18" s="44">
        <f t="shared" si="2"/>
        <v>0</v>
      </c>
      <c r="BC18" s="34" t="str">
        <f t="shared" si="3"/>
        <v>INR Zero Only</v>
      </c>
      <c r="IE18" s="36">
        <v>1.02</v>
      </c>
      <c r="IF18" s="36" t="s">
        <v>34</v>
      </c>
      <c r="IG18" s="36" t="s">
        <v>35</v>
      </c>
      <c r="IH18" s="36">
        <v>213</v>
      </c>
      <c r="II18" s="36" t="s">
        <v>32</v>
      </c>
    </row>
    <row r="19" spans="1:243" s="35" customFormat="1" ht="123" customHeight="1">
      <c r="A19" s="77">
        <v>7</v>
      </c>
      <c r="B19" s="86" t="s">
        <v>180</v>
      </c>
      <c r="C19" s="30" t="s">
        <v>44</v>
      </c>
      <c r="D19" s="76">
        <v>19.2</v>
      </c>
      <c r="E19" s="76" t="s">
        <v>89</v>
      </c>
      <c r="F19" s="73"/>
      <c r="G19" s="37"/>
      <c r="H19" s="37"/>
      <c r="I19" s="31" t="s">
        <v>33</v>
      </c>
      <c r="J19" s="32">
        <f t="shared" si="0"/>
        <v>1</v>
      </c>
      <c r="K19" s="33" t="s">
        <v>39</v>
      </c>
      <c r="L19" s="33" t="s">
        <v>7</v>
      </c>
      <c r="M19" s="38"/>
      <c r="N19" s="39"/>
      <c r="O19" s="39"/>
      <c r="P19" s="40"/>
      <c r="Q19" s="39"/>
      <c r="R19" s="39"/>
      <c r="S19" s="41"/>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3"/>
      <c r="AV19" s="42"/>
      <c r="AW19" s="42"/>
      <c r="AX19" s="42"/>
      <c r="AY19" s="42"/>
      <c r="AZ19" s="42"/>
      <c r="BA19" s="44">
        <f t="shared" si="1"/>
        <v>0</v>
      </c>
      <c r="BB19" s="44">
        <f t="shared" si="2"/>
        <v>0</v>
      </c>
      <c r="BC19" s="34" t="str">
        <f t="shared" si="3"/>
        <v>INR Zero Only</v>
      </c>
      <c r="IE19" s="36">
        <v>1</v>
      </c>
      <c r="IF19" s="36" t="s">
        <v>29</v>
      </c>
      <c r="IG19" s="36" t="s">
        <v>30</v>
      </c>
      <c r="IH19" s="36">
        <v>10</v>
      </c>
      <c r="II19" s="36" t="s">
        <v>31</v>
      </c>
    </row>
    <row r="20" spans="1:243" s="35" customFormat="1" ht="63" customHeight="1">
      <c r="A20" s="77">
        <v>8</v>
      </c>
      <c r="B20" s="88" t="s">
        <v>182</v>
      </c>
      <c r="C20" s="30" t="s">
        <v>45</v>
      </c>
      <c r="D20" s="76">
        <v>60</v>
      </c>
      <c r="E20" s="76" t="s">
        <v>132</v>
      </c>
      <c r="F20" s="73"/>
      <c r="G20" s="37"/>
      <c r="H20" s="37"/>
      <c r="I20" s="31" t="s">
        <v>33</v>
      </c>
      <c r="J20" s="32">
        <f t="shared" si="0"/>
        <v>1</v>
      </c>
      <c r="K20" s="33" t="s">
        <v>39</v>
      </c>
      <c r="L20" s="33" t="s">
        <v>7</v>
      </c>
      <c r="M20" s="38"/>
      <c r="N20" s="39"/>
      <c r="O20" s="39"/>
      <c r="P20" s="40"/>
      <c r="Q20" s="39"/>
      <c r="R20" s="39"/>
      <c r="S20" s="41"/>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3"/>
      <c r="AV20" s="42"/>
      <c r="AW20" s="42"/>
      <c r="AX20" s="42"/>
      <c r="AY20" s="42"/>
      <c r="AZ20" s="42"/>
      <c r="BA20" s="44">
        <f t="shared" si="1"/>
        <v>0</v>
      </c>
      <c r="BB20" s="44">
        <f t="shared" si="2"/>
        <v>0</v>
      </c>
      <c r="BC20" s="34" t="str">
        <f t="shared" si="3"/>
        <v>INR Zero Only</v>
      </c>
      <c r="IE20" s="36">
        <v>1</v>
      </c>
      <c r="IF20" s="36" t="s">
        <v>29</v>
      </c>
      <c r="IG20" s="36" t="s">
        <v>30</v>
      </c>
      <c r="IH20" s="36">
        <v>10</v>
      </c>
      <c r="II20" s="36" t="s">
        <v>31</v>
      </c>
    </row>
    <row r="21" spans="1:243" s="35" customFormat="1" ht="62.25" customHeight="1">
      <c r="A21" s="77">
        <v>9</v>
      </c>
      <c r="B21" s="88" t="s">
        <v>181</v>
      </c>
      <c r="C21" s="30" t="s">
        <v>46</v>
      </c>
      <c r="D21" s="76">
        <v>57.12</v>
      </c>
      <c r="E21" s="76" t="s">
        <v>89</v>
      </c>
      <c r="F21" s="73"/>
      <c r="G21" s="37"/>
      <c r="H21" s="37"/>
      <c r="I21" s="31" t="s">
        <v>33</v>
      </c>
      <c r="J21" s="32">
        <f t="shared" si="0"/>
        <v>1</v>
      </c>
      <c r="K21" s="33" t="s">
        <v>39</v>
      </c>
      <c r="L21" s="33" t="s">
        <v>7</v>
      </c>
      <c r="M21" s="38"/>
      <c r="N21" s="39"/>
      <c r="O21" s="39"/>
      <c r="P21" s="40"/>
      <c r="Q21" s="39"/>
      <c r="R21" s="39"/>
      <c r="S21" s="41"/>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3"/>
      <c r="AV21" s="42"/>
      <c r="AW21" s="42"/>
      <c r="AX21" s="42"/>
      <c r="AY21" s="42"/>
      <c r="AZ21" s="42"/>
      <c r="BA21" s="44">
        <f t="shared" si="1"/>
        <v>0</v>
      </c>
      <c r="BB21" s="44">
        <f t="shared" si="2"/>
        <v>0</v>
      </c>
      <c r="BC21" s="34" t="str">
        <f t="shared" si="3"/>
        <v>INR Zero Only</v>
      </c>
      <c r="IE21" s="36">
        <v>1.02</v>
      </c>
      <c r="IF21" s="36" t="s">
        <v>34</v>
      </c>
      <c r="IG21" s="36" t="s">
        <v>35</v>
      </c>
      <c r="IH21" s="36">
        <v>213</v>
      </c>
      <c r="II21" s="36" t="s">
        <v>32</v>
      </c>
    </row>
    <row r="22" spans="1:243" s="35" customFormat="1" ht="107.25" customHeight="1">
      <c r="A22" s="77">
        <v>10</v>
      </c>
      <c r="B22" s="86" t="s">
        <v>133</v>
      </c>
      <c r="C22" s="30" t="s">
        <v>47</v>
      </c>
      <c r="D22" s="76">
        <v>40</v>
      </c>
      <c r="E22" s="76" t="s">
        <v>112</v>
      </c>
      <c r="F22" s="73"/>
      <c r="G22" s="37"/>
      <c r="H22" s="37"/>
      <c r="I22" s="31" t="s">
        <v>33</v>
      </c>
      <c r="J22" s="32">
        <f t="shared" si="0"/>
        <v>1</v>
      </c>
      <c r="K22" s="33" t="s">
        <v>39</v>
      </c>
      <c r="L22" s="33" t="s">
        <v>7</v>
      </c>
      <c r="M22" s="38"/>
      <c r="N22" s="39"/>
      <c r="O22" s="39"/>
      <c r="P22" s="40"/>
      <c r="Q22" s="39"/>
      <c r="R22" s="39"/>
      <c r="S22" s="41"/>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3"/>
      <c r="AV22" s="42"/>
      <c r="AW22" s="42"/>
      <c r="AX22" s="42"/>
      <c r="AY22" s="42"/>
      <c r="AZ22" s="42"/>
      <c r="BA22" s="44">
        <f t="shared" si="1"/>
        <v>0</v>
      </c>
      <c r="BB22" s="44">
        <f t="shared" si="2"/>
        <v>0</v>
      </c>
      <c r="BC22" s="34" t="str">
        <f t="shared" si="3"/>
        <v>INR Zero Only</v>
      </c>
      <c r="IE22" s="36">
        <v>1.02</v>
      </c>
      <c r="IF22" s="36" t="s">
        <v>34</v>
      </c>
      <c r="IG22" s="36" t="s">
        <v>35</v>
      </c>
      <c r="IH22" s="36">
        <v>213</v>
      </c>
      <c r="II22" s="36" t="s">
        <v>32</v>
      </c>
    </row>
    <row r="23" spans="1:243" s="35" customFormat="1" ht="75.75" customHeight="1">
      <c r="A23" s="77">
        <v>11</v>
      </c>
      <c r="B23" s="88" t="s">
        <v>157</v>
      </c>
      <c r="C23" s="30" t="s">
        <v>48</v>
      </c>
      <c r="D23" s="76">
        <v>0.86</v>
      </c>
      <c r="E23" s="76" t="s">
        <v>87</v>
      </c>
      <c r="F23" s="73"/>
      <c r="G23" s="37"/>
      <c r="H23" s="37"/>
      <c r="I23" s="31" t="s">
        <v>33</v>
      </c>
      <c r="J23" s="32">
        <f t="shared" si="0"/>
        <v>1</v>
      </c>
      <c r="K23" s="33" t="s">
        <v>39</v>
      </c>
      <c r="L23" s="33" t="s">
        <v>7</v>
      </c>
      <c r="M23" s="38"/>
      <c r="N23" s="39"/>
      <c r="O23" s="39"/>
      <c r="P23" s="40"/>
      <c r="Q23" s="39"/>
      <c r="R23" s="39"/>
      <c r="S23" s="41"/>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3"/>
      <c r="AV23" s="42"/>
      <c r="AW23" s="42"/>
      <c r="AX23" s="42"/>
      <c r="AY23" s="42"/>
      <c r="AZ23" s="42"/>
      <c r="BA23" s="44">
        <f t="shared" si="1"/>
        <v>0</v>
      </c>
      <c r="BB23" s="44">
        <f t="shared" si="2"/>
        <v>0</v>
      </c>
      <c r="BC23" s="34" t="str">
        <f t="shared" si="3"/>
        <v>INR Zero Only</v>
      </c>
      <c r="IE23" s="36">
        <v>1</v>
      </c>
      <c r="IF23" s="36" t="s">
        <v>29</v>
      </c>
      <c r="IG23" s="36" t="s">
        <v>30</v>
      </c>
      <c r="IH23" s="36">
        <v>10</v>
      </c>
      <c r="II23" s="36" t="s">
        <v>31</v>
      </c>
    </row>
    <row r="24" spans="1:243" s="35" customFormat="1" ht="92.25" customHeight="1">
      <c r="A24" s="77">
        <v>12</v>
      </c>
      <c r="B24" s="88" t="s">
        <v>158</v>
      </c>
      <c r="C24" s="30" t="s">
        <v>49</v>
      </c>
      <c r="D24" s="76">
        <v>26.46</v>
      </c>
      <c r="E24" s="76" t="s">
        <v>89</v>
      </c>
      <c r="F24" s="73"/>
      <c r="G24" s="37"/>
      <c r="H24" s="37"/>
      <c r="I24" s="31" t="s">
        <v>33</v>
      </c>
      <c r="J24" s="32">
        <f t="shared" si="0"/>
        <v>1</v>
      </c>
      <c r="K24" s="33" t="s">
        <v>39</v>
      </c>
      <c r="L24" s="33" t="s">
        <v>7</v>
      </c>
      <c r="M24" s="38"/>
      <c r="N24" s="39"/>
      <c r="O24" s="39"/>
      <c r="P24" s="40"/>
      <c r="Q24" s="39"/>
      <c r="R24" s="39"/>
      <c r="S24" s="41"/>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3"/>
      <c r="AV24" s="42"/>
      <c r="AW24" s="42"/>
      <c r="AX24" s="42"/>
      <c r="AY24" s="42"/>
      <c r="AZ24" s="42"/>
      <c r="BA24" s="44">
        <f t="shared" si="1"/>
        <v>0</v>
      </c>
      <c r="BB24" s="44">
        <f t="shared" si="2"/>
        <v>0</v>
      </c>
      <c r="BC24" s="34" t="str">
        <f t="shared" si="3"/>
        <v>INR Zero Only</v>
      </c>
      <c r="IE24" s="36">
        <v>1.02</v>
      </c>
      <c r="IF24" s="36" t="s">
        <v>34</v>
      </c>
      <c r="IG24" s="36" t="s">
        <v>35</v>
      </c>
      <c r="IH24" s="36">
        <v>213</v>
      </c>
      <c r="II24" s="36" t="s">
        <v>32</v>
      </c>
    </row>
    <row r="25" spans="1:243" s="35" customFormat="1" ht="290.25" customHeight="1">
      <c r="A25" s="77">
        <v>13</v>
      </c>
      <c r="B25" s="88" t="s">
        <v>159</v>
      </c>
      <c r="C25" s="30" t="s">
        <v>52</v>
      </c>
      <c r="D25" s="76">
        <v>8.4</v>
      </c>
      <c r="E25" s="76" t="s">
        <v>89</v>
      </c>
      <c r="F25" s="73"/>
      <c r="G25" s="37"/>
      <c r="H25" s="37"/>
      <c r="I25" s="31" t="s">
        <v>33</v>
      </c>
      <c r="J25" s="32">
        <f t="shared" si="0"/>
        <v>1</v>
      </c>
      <c r="K25" s="33" t="s">
        <v>39</v>
      </c>
      <c r="L25" s="33" t="s">
        <v>7</v>
      </c>
      <c r="M25" s="38"/>
      <c r="N25" s="39"/>
      <c r="O25" s="39"/>
      <c r="P25" s="40"/>
      <c r="Q25" s="39"/>
      <c r="R25" s="39"/>
      <c r="S25" s="41"/>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3"/>
      <c r="AV25" s="42"/>
      <c r="AW25" s="42"/>
      <c r="AX25" s="42"/>
      <c r="AY25" s="42"/>
      <c r="AZ25" s="42"/>
      <c r="BA25" s="44">
        <f t="shared" si="1"/>
        <v>0</v>
      </c>
      <c r="BB25" s="44">
        <f t="shared" si="2"/>
        <v>0</v>
      </c>
      <c r="BC25" s="34" t="str">
        <f t="shared" si="3"/>
        <v>INR Zero Only</v>
      </c>
      <c r="IE25" s="36">
        <v>1.02</v>
      </c>
      <c r="IF25" s="36" t="s">
        <v>34</v>
      </c>
      <c r="IG25" s="36" t="s">
        <v>35</v>
      </c>
      <c r="IH25" s="36">
        <v>213</v>
      </c>
      <c r="II25" s="36" t="s">
        <v>32</v>
      </c>
    </row>
    <row r="26" spans="1:243" s="35" customFormat="1" ht="36.75" customHeight="1">
      <c r="A26" s="77">
        <v>14</v>
      </c>
      <c r="B26" s="88" t="s">
        <v>161</v>
      </c>
      <c r="C26" s="30" t="s">
        <v>53</v>
      </c>
      <c r="D26" s="76">
        <v>4.8</v>
      </c>
      <c r="E26" s="76" t="s">
        <v>89</v>
      </c>
      <c r="F26" s="73"/>
      <c r="G26" s="37"/>
      <c r="H26" s="37"/>
      <c r="I26" s="31" t="s">
        <v>33</v>
      </c>
      <c r="J26" s="32">
        <f t="shared" si="0"/>
        <v>1</v>
      </c>
      <c r="K26" s="33" t="s">
        <v>39</v>
      </c>
      <c r="L26" s="33" t="s">
        <v>7</v>
      </c>
      <c r="M26" s="38"/>
      <c r="N26" s="39"/>
      <c r="O26" s="39"/>
      <c r="P26" s="40"/>
      <c r="Q26" s="39"/>
      <c r="R26" s="39"/>
      <c r="S26" s="41"/>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3"/>
      <c r="AV26" s="42"/>
      <c r="AW26" s="42"/>
      <c r="AX26" s="42"/>
      <c r="AY26" s="42"/>
      <c r="AZ26" s="42"/>
      <c r="BA26" s="44">
        <f t="shared" si="1"/>
        <v>0</v>
      </c>
      <c r="BB26" s="44">
        <f t="shared" si="2"/>
        <v>0</v>
      </c>
      <c r="BC26" s="34" t="str">
        <f t="shared" si="3"/>
        <v>INR Zero Only</v>
      </c>
      <c r="IE26" s="36">
        <v>1.02</v>
      </c>
      <c r="IF26" s="36" t="s">
        <v>34</v>
      </c>
      <c r="IG26" s="36" t="s">
        <v>35</v>
      </c>
      <c r="IH26" s="36">
        <v>213</v>
      </c>
      <c r="II26" s="36" t="s">
        <v>32</v>
      </c>
    </row>
    <row r="27" spans="1:243" s="35" customFormat="1" ht="44.25" customHeight="1">
      <c r="A27" s="77">
        <v>15</v>
      </c>
      <c r="B27" s="86" t="s">
        <v>134</v>
      </c>
      <c r="C27" s="30" t="s">
        <v>54</v>
      </c>
      <c r="D27" s="76">
        <v>20.16</v>
      </c>
      <c r="E27" s="76" t="s">
        <v>89</v>
      </c>
      <c r="F27" s="73"/>
      <c r="G27" s="37"/>
      <c r="H27" s="37"/>
      <c r="I27" s="31" t="s">
        <v>33</v>
      </c>
      <c r="J27" s="32">
        <f t="shared" si="0"/>
        <v>1</v>
      </c>
      <c r="K27" s="33" t="s">
        <v>39</v>
      </c>
      <c r="L27" s="33" t="s">
        <v>7</v>
      </c>
      <c r="M27" s="38"/>
      <c r="N27" s="39"/>
      <c r="O27" s="39"/>
      <c r="P27" s="40"/>
      <c r="Q27" s="39"/>
      <c r="R27" s="39"/>
      <c r="S27" s="41"/>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3"/>
      <c r="AV27" s="42"/>
      <c r="AW27" s="42"/>
      <c r="AX27" s="42"/>
      <c r="AY27" s="42"/>
      <c r="AZ27" s="42"/>
      <c r="BA27" s="44">
        <f t="shared" si="1"/>
        <v>0</v>
      </c>
      <c r="BB27" s="44">
        <f t="shared" si="2"/>
        <v>0</v>
      </c>
      <c r="BC27" s="34" t="str">
        <f t="shared" si="3"/>
        <v>INR Zero Only</v>
      </c>
      <c r="IE27" s="36">
        <v>1.02</v>
      </c>
      <c r="IF27" s="36" t="s">
        <v>34</v>
      </c>
      <c r="IG27" s="36" t="s">
        <v>35</v>
      </c>
      <c r="IH27" s="36">
        <v>213</v>
      </c>
      <c r="II27" s="36" t="s">
        <v>32</v>
      </c>
    </row>
    <row r="28" spans="1:243" s="35" customFormat="1" ht="47.25" customHeight="1">
      <c r="A28" s="77">
        <v>16</v>
      </c>
      <c r="B28" s="88" t="s">
        <v>183</v>
      </c>
      <c r="C28" s="30" t="s">
        <v>55</v>
      </c>
      <c r="D28" s="76">
        <v>34.63</v>
      </c>
      <c r="E28" s="76" t="s">
        <v>91</v>
      </c>
      <c r="F28" s="73"/>
      <c r="G28" s="37"/>
      <c r="H28" s="37"/>
      <c r="I28" s="31" t="s">
        <v>33</v>
      </c>
      <c r="J28" s="32">
        <f t="shared" si="0"/>
        <v>1</v>
      </c>
      <c r="K28" s="33" t="s">
        <v>39</v>
      </c>
      <c r="L28" s="33" t="s">
        <v>7</v>
      </c>
      <c r="M28" s="38"/>
      <c r="N28" s="39"/>
      <c r="O28" s="39"/>
      <c r="P28" s="40"/>
      <c r="Q28" s="39"/>
      <c r="R28" s="39"/>
      <c r="S28" s="41"/>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3"/>
      <c r="AV28" s="42"/>
      <c r="AW28" s="42"/>
      <c r="AX28" s="42"/>
      <c r="AY28" s="42"/>
      <c r="AZ28" s="42"/>
      <c r="BA28" s="44">
        <f t="shared" si="1"/>
        <v>0</v>
      </c>
      <c r="BB28" s="44">
        <f t="shared" si="2"/>
        <v>0</v>
      </c>
      <c r="BC28" s="34" t="str">
        <f t="shared" si="3"/>
        <v>INR Zero Only</v>
      </c>
      <c r="IE28" s="36">
        <v>1</v>
      </c>
      <c r="IF28" s="36" t="s">
        <v>29</v>
      </c>
      <c r="IG28" s="36" t="s">
        <v>30</v>
      </c>
      <c r="IH28" s="36">
        <v>10</v>
      </c>
      <c r="II28" s="36" t="s">
        <v>31</v>
      </c>
    </row>
    <row r="29" spans="1:243" s="35" customFormat="1" ht="67.5" customHeight="1">
      <c r="A29" s="77">
        <v>17</v>
      </c>
      <c r="B29" s="88" t="s">
        <v>184</v>
      </c>
      <c r="C29" s="30" t="s">
        <v>56</v>
      </c>
      <c r="D29" s="76">
        <v>0.58</v>
      </c>
      <c r="E29" s="76" t="s">
        <v>87</v>
      </c>
      <c r="F29" s="73"/>
      <c r="G29" s="37"/>
      <c r="H29" s="37"/>
      <c r="I29" s="31" t="s">
        <v>33</v>
      </c>
      <c r="J29" s="32">
        <f t="shared" si="0"/>
        <v>1</v>
      </c>
      <c r="K29" s="33" t="s">
        <v>39</v>
      </c>
      <c r="L29" s="33" t="s">
        <v>7</v>
      </c>
      <c r="M29" s="38"/>
      <c r="N29" s="39"/>
      <c r="O29" s="39"/>
      <c r="P29" s="40"/>
      <c r="Q29" s="39"/>
      <c r="R29" s="39"/>
      <c r="S29" s="41"/>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3"/>
      <c r="AV29" s="42"/>
      <c r="AW29" s="42"/>
      <c r="AX29" s="42"/>
      <c r="AY29" s="42"/>
      <c r="AZ29" s="42"/>
      <c r="BA29" s="44">
        <f t="shared" si="1"/>
        <v>0</v>
      </c>
      <c r="BB29" s="44">
        <f t="shared" si="2"/>
        <v>0</v>
      </c>
      <c r="BC29" s="34" t="str">
        <f t="shared" si="3"/>
        <v>INR Zero Only</v>
      </c>
      <c r="IE29" s="36">
        <v>1.02</v>
      </c>
      <c r="IF29" s="36" t="s">
        <v>34</v>
      </c>
      <c r="IG29" s="36" t="s">
        <v>35</v>
      </c>
      <c r="IH29" s="36">
        <v>213</v>
      </c>
      <c r="II29" s="36" t="s">
        <v>32</v>
      </c>
    </row>
    <row r="30" spans="1:243" s="35" customFormat="1" ht="32.25" customHeight="1">
      <c r="A30" s="77">
        <v>18</v>
      </c>
      <c r="B30" s="88" t="s">
        <v>185</v>
      </c>
      <c r="C30" s="30" t="s">
        <v>57</v>
      </c>
      <c r="D30" s="76">
        <v>40.32</v>
      </c>
      <c r="E30" s="76" t="s">
        <v>89</v>
      </c>
      <c r="F30" s="73"/>
      <c r="G30" s="37"/>
      <c r="H30" s="37"/>
      <c r="I30" s="31" t="s">
        <v>33</v>
      </c>
      <c r="J30" s="32">
        <f t="shared" si="0"/>
        <v>1</v>
      </c>
      <c r="K30" s="33" t="s">
        <v>39</v>
      </c>
      <c r="L30" s="33" t="s">
        <v>7</v>
      </c>
      <c r="M30" s="38"/>
      <c r="N30" s="39"/>
      <c r="O30" s="39"/>
      <c r="P30" s="40"/>
      <c r="Q30" s="39"/>
      <c r="R30" s="39"/>
      <c r="S30" s="41"/>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3"/>
      <c r="AV30" s="42"/>
      <c r="AW30" s="42"/>
      <c r="AX30" s="42"/>
      <c r="AY30" s="42"/>
      <c r="AZ30" s="42"/>
      <c r="BA30" s="44">
        <f t="shared" si="1"/>
        <v>0</v>
      </c>
      <c r="BB30" s="44">
        <f t="shared" si="2"/>
        <v>0</v>
      </c>
      <c r="BC30" s="34" t="str">
        <f t="shared" si="3"/>
        <v>INR Zero Only</v>
      </c>
      <c r="IE30" s="36">
        <v>1.02</v>
      </c>
      <c r="IF30" s="36" t="s">
        <v>34</v>
      </c>
      <c r="IG30" s="36" t="s">
        <v>35</v>
      </c>
      <c r="IH30" s="36">
        <v>213</v>
      </c>
      <c r="II30" s="36" t="s">
        <v>32</v>
      </c>
    </row>
    <row r="31" spans="1:243" s="35" customFormat="1" ht="104.25" customHeight="1">
      <c r="A31" s="77">
        <v>19</v>
      </c>
      <c r="B31" s="88" t="s">
        <v>186</v>
      </c>
      <c r="C31" s="30" t="s">
        <v>58</v>
      </c>
      <c r="D31" s="76">
        <v>101.44</v>
      </c>
      <c r="E31" s="76" t="s">
        <v>89</v>
      </c>
      <c r="F31" s="73"/>
      <c r="G31" s="37"/>
      <c r="H31" s="37"/>
      <c r="I31" s="31" t="s">
        <v>33</v>
      </c>
      <c r="J31" s="32">
        <f t="shared" si="0"/>
        <v>1</v>
      </c>
      <c r="K31" s="33" t="s">
        <v>39</v>
      </c>
      <c r="L31" s="33" t="s">
        <v>7</v>
      </c>
      <c r="M31" s="38"/>
      <c r="N31" s="39"/>
      <c r="O31" s="39"/>
      <c r="P31" s="40"/>
      <c r="Q31" s="39"/>
      <c r="R31" s="39"/>
      <c r="S31" s="41"/>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3"/>
      <c r="AV31" s="42"/>
      <c r="AW31" s="42"/>
      <c r="AX31" s="42"/>
      <c r="AY31" s="42"/>
      <c r="AZ31" s="42"/>
      <c r="BA31" s="44">
        <f t="shared" si="1"/>
        <v>0</v>
      </c>
      <c r="BB31" s="44">
        <f t="shared" si="2"/>
        <v>0</v>
      </c>
      <c r="BC31" s="34" t="str">
        <f t="shared" si="3"/>
        <v>INR Zero Only</v>
      </c>
      <c r="IE31" s="36">
        <v>1</v>
      </c>
      <c r="IF31" s="36" t="s">
        <v>29</v>
      </c>
      <c r="IG31" s="36" t="s">
        <v>30</v>
      </c>
      <c r="IH31" s="36">
        <v>10</v>
      </c>
      <c r="II31" s="36" t="s">
        <v>31</v>
      </c>
    </row>
    <row r="32" spans="1:243" s="35" customFormat="1" ht="107.25" customHeight="1">
      <c r="A32" s="77">
        <v>20</v>
      </c>
      <c r="B32" s="88" t="s">
        <v>187</v>
      </c>
      <c r="C32" s="30" t="s">
        <v>59</v>
      </c>
      <c r="D32" s="76">
        <v>53.76</v>
      </c>
      <c r="E32" s="76" t="s">
        <v>89</v>
      </c>
      <c r="F32" s="73"/>
      <c r="G32" s="37"/>
      <c r="H32" s="37"/>
      <c r="I32" s="31" t="s">
        <v>33</v>
      </c>
      <c r="J32" s="32">
        <f aca="true" t="shared" si="4" ref="J32:J40">IF(I32="Less(-)",-1,1)</f>
        <v>1</v>
      </c>
      <c r="K32" s="33" t="s">
        <v>39</v>
      </c>
      <c r="L32" s="33" t="s">
        <v>7</v>
      </c>
      <c r="M32" s="38"/>
      <c r="N32" s="39"/>
      <c r="O32" s="39"/>
      <c r="P32" s="40"/>
      <c r="Q32" s="39"/>
      <c r="R32" s="39"/>
      <c r="S32" s="41"/>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3"/>
      <c r="AV32" s="42"/>
      <c r="AW32" s="42"/>
      <c r="AX32" s="42"/>
      <c r="AY32" s="42"/>
      <c r="AZ32" s="42"/>
      <c r="BA32" s="44">
        <f aca="true" t="shared" si="5" ref="BA32:BA40">total_amount_ba($B$2,$D$2,D32,F32,J32,K32,M32)</f>
        <v>0</v>
      </c>
      <c r="BB32" s="44">
        <f aca="true" t="shared" si="6" ref="BB32:BB40">BA32+SUM(N32:AZ32)</f>
        <v>0</v>
      </c>
      <c r="BC32" s="34" t="str">
        <f aca="true" t="shared" si="7" ref="BC32:BC40">SpellNumber(L32,BB32)</f>
        <v>INR Zero Only</v>
      </c>
      <c r="IE32" s="36">
        <v>1.02</v>
      </c>
      <c r="IF32" s="36" t="s">
        <v>34</v>
      </c>
      <c r="IG32" s="36" t="s">
        <v>35</v>
      </c>
      <c r="IH32" s="36">
        <v>213</v>
      </c>
      <c r="II32" s="36" t="s">
        <v>32</v>
      </c>
    </row>
    <row r="33" spans="1:243" s="35" customFormat="1" ht="136.5" customHeight="1">
      <c r="A33" s="77">
        <v>21</v>
      </c>
      <c r="B33" s="88" t="s">
        <v>151</v>
      </c>
      <c r="C33" s="30" t="s">
        <v>60</v>
      </c>
      <c r="D33" s="76">
        <v>6.24</v>
      </c>
      <c r="E33" s="76" t="s">
        <v>89</v>
      </c>
      <c r="F33" s="73"/>
      <c r="G33" s="37"/>
      <c r="H33" s="37"/>
      <c r="I33" s="31" t="s">
        <v>33</v>
      </c>
      <c r="J33" s="32">
        <f t="shared" si="4"/>
        <v>1</v>
      </c>
      <c r="K33" s="33" t="s">
        <v>39</v>
      </c>
      <c r="L33" s="33" t="s">
        <v>7</v>
      </c>
      <c r="M33" s="38"/>
      <c r="N33" s="39"/>
      <c r="O33" s="39"/>
      <c r="P33" s="40"/>
      <c r="Q33" s="39"/>
      <c r="R33" s="39"/>
      <c r="S33" s="41"/>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3"/>
      <c r="AV33" s="42"/>
      <c r="AW33" s="42"/>
      <c r="AX33" s="42"/>
      <c r="AY33" s="42"/>
      <c r="AZ33" s="42"/>
      <c r="BA33" s="44">
        <f t="shared" si="5"/>
        <v>0</v>
      </c>
      <c r="BB33" s="44">
        <f t="shared" si="6"/>
        <v>0</v>
      </c>
      <c r="BC33" s="34" t="str">
        <f t="shared" si="7"/>
        <v>INR Zero Only</v>
      </c>
      <c r="IE33" s="36">
        <v>1.02</v>
      </c>
      <c r="IF33" s="36" t="s">
        <v>34</v>
      </c>
      <c r="IG33" s="36" t="s">
        <v>35</v>
      </c>
      <c r="IH33" s="36">
        <v>213</v>
      </c>
      <c r="II33" s="36" t="s">
        <v>32</v>
      </c>
    </row>
    <row r="34" spans="1:243" s="35" customFormat="1" ht="46.5" customHeight="1">
      <c r="A34" s="77">
        <v>22</v>
      </c>
      <c r="B34" s="88" t="s">
        <v>93</v>
      </c>
      <c r="C34" s="30" t="s">
        <v>61</v>
      </c>
      <c r="D34" s="76">
        <v>1076.72</v>
      </c>
      <c r="E34" s="76" t="s">
        <v>89</v>
      </c>
      <c r="F34" s="73"/>
      <c r="G34" s="37"/>
      <c r="H34" s="37"/>
      <c r="I34" s="31" t="s">
        <v>33</v>
      </c>
      <c r="J34" s="32">
        <f t="shared" si="4"/>
        <v>1</v>
      </c>
      <c r="K34" s="33" t="s">
        <v>39</v>
      </c>
      <c r="L34" s="33" t="s">
        <v>7</v>
      </c>
      <c r="M34" s="38"/>
      <c r="N34" s="39"/>
      <c r="O34" s="39"/>
      <c r="P34" s="40"/>
      <c r="Q34" s="39"/>
      <c r="R34" s="39"/>
      <c r="S34" s="41"/>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3"/>
      <c r="AV34" s="42"/>
      <c r="AW34" s="42"/>
      <c r="AX34" s="42"/>
      <c r="AY34" s="42"/>
      <c r="AZ34" s="42"/>
      <c r="BA34" s="44">
        <f t="shared" si="5"/>
        <v>0</v>
      </c>
      <c r="BB34" s="44">
        <f t="shared" si="6"/>
        <v>0</v>
      </c>
      <c r="BC34" s="34" t="str">
        <f t="shared" si="7"/>
        <v>INR Zero Only</v>
      </c>
      <c r="IE34" s="36">
        <v>1.02</v>
      </c>
      <c r="IF34" s="36" t="s">
        <v>34</v>
      </c>
      <c r="IG34" s="36" t="s">
        <v>35</v>
      </c>
      <c r="IH34" s="36">
        <v>213</v>
      </c>
      <c r="II34" s="36" t="s">
        <v>32</v>
      </c>
    </row>
    <row r="35" spans="1:243" s="35" customFormat="1" ht="48" customHeight="1">
      <c r="A35" s="77">
        <v>23</v>
      </c>
      <c r="B35" s="88" t="s">
        <v>94</v>
      </c>
      <c r="C35" s="30" t="s">
        <v>62</v>
      </c>
      <c r="D35" s="76">
        <v>975.28</v>
      </c>
      <c r="E35" s="76" t="s">
        <v>89</v>
      </c>
      <c r="F35" s="73"/>
      <c r="G35" s="37"/>
      <c r="H35" s="37"/>
      <c r="I35" s="31" t="s">
        <v>33</v>
      </c>
      <c r="J35" s="32">
        <f>IF(I35="Less(-)",-1,1)</f>
        <v>1</v>
      </c>
      <c r="K35" s="33" t="s">
        <v>39</v>
      </c>
      <c r="L35" s="33" t="s">
        <v>7</v>
      </c>
      <c r="M35" s="38"/>
      <c r="N35" s="39"/>
      <c r="O35" s="39"/>
      <c r="P35" s="40"/>
      <c r="Q35" s="39"/>
      <c r="R35" s="39"/>
      <c r="S35" s="41"/>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3"/>
      <c r="AV35" s="42"/>
      <c r="AW35" s="42"/>
      <c r="AX35" s="42"/>
      <c r="AY35" s="42"/>
      <c r="AZ35" s="42"/>
      <c r="BA35" s="44">
        <f>total_amount_ba($B$2,$D$2,D35,F35,J35,K35,M35)</f>
        <v>0</v>
      </c>
      <c r="BB35" s="44">
        <f>BA35+SUM(N35:AZ35)</f>
        <v>0</v>
      </c>
      <c r="BC35" s="34" t="str">
        <f>SpellNumber(L35,BB35)</f>
        <v>INR Zero Only</v>
      </c>
      <c r="IE35" s="36">
        <v>1</v>
      </c>
      <c r="IF35" s="36" t="s">
        <v>29</v>
      </c>
      <c r="IG35" s="36" t="s">
        <v>30</v>
      </c>
      <c r="IH35" s="36">
        <v>10</v>
      </c>
      <c r="II35" s="36" t="s">
        <v>31</v>
      </c>
    </row>
    <row r="36" spans="1:243" s="35" customFormat="1" ht="48" customHeight="1">
      <c r="A36" s="77">
        <v>24</v>
      </c>
      <c r="B36" s="88" t="s">
        <v>188</v>
      </c>
      <c r="C36" s="30" t="s">
        <v>63</v>
      </c>
      <c r="D36" s="76">
        <v>348</v>
      </c>
      <c r="E36" s="76" t="s">
        <v>89</v>
      </c>
      <c r="F36" s="73"/>
      <c r="G36" s="37"/>
      <c r="H36" s="37"/>
      <c r="I36" s="31" t="s">
        <v>33</v>
      </c>
      <c r="J36" s="32">
        <f t="shared" si="4"/>
        <v>1</v>
      </c>
      <c r="K36" s="33" t="s">
        <v>39</v>
      </c>
      <c r="L36" s="33" t="s">
        <v>7</v>
      </c>
      <c r="M36" s="38"/>
      <c r="N36" s="39"/>
      <c r="O36" s="39"/>
      <c r="P36" s="40"/>
      <c r="Q36" s="39"/>
      <c r="R36" s="39"/>
      <c r="S36" s="41"/>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3"/>
      <c r="AV36" s="42"/>
      <c r="AW36" s="42"/>
      <c r="AX36" s="42"/>
      <c r="AY36" s="42"/>
      <c r="AZ36" s="42"/>
      <c r="BA36" s="44">
        <f t="shared" si="5"/>
        <v>0</v>
      </c>
      <c r="BB36" s="44">
        <f t="shared" si="6"/>
        <v>0</v>
      </c>
      <c r="BC36" s="34" t="str">
        <f t="shared" si="7"/>
        <v>INR Zero Only</v>
      </c>
      <c r="IE36" s="36">
        <v>1.02</v>
      </c>
      <c r="IF36" s="36" t="s">
        <v>34</v>
      </c>
      <c r="IG36" s="36" t="s">
        <v>35</v>
      </c>
      <c r="IH36" s="36">
        <v>213</v>
      </c>
      <c r="II36" s="36" t="s">
        <v>32</v>
      </c>
    </row>
    <row r="37" spans="1:243" s="35" customFormat="1" ht="51" customHeight="1">
      <c r="A37" s="77">
        <v>25</v>
      </c>
      <c r="B37" s="89" t="s">
        <v>189</v>
      </c>
      <c r="C37" s="30" t="s">
        <v>64</v>
      </c>
      <c r="D37" s="76">
        <v>975.28</v>
      </c>
      <c r="E37" s="76" t="s">
        <v>89</v>
      </c>
      <c r="F37" s="73"/>
      <c r="G37" s="37"/>
      <c r="H37" s="37"/>
      <c r="I37" s="31" t="s">
        <v>33</v>
      </c>
      <c r="J37" s="32">
        <f>IF(I37="Less(-)",-1,1)</f>
        <v>1</v>
      </c>
      <c r="K37" s="33" t="s">
        <v>39</v>
      </c>
      <c r="L37" s="33" t="s">
        <v>7</v>
      </c>
      <c r="M37" s="38"/>
      <c r="N37" s="39"/>
      <c r="O37" s="39"/>
      <c r="P37" s="40"/>
      <c r="Q37" s="39"/>
      <c r="R37" s="39"/>
      <c r="S37" s="41"/>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3"/>
      <c r="AV37" s="42"/>
      <c r="AW37" s="42"/>
      <c r="AX37" s="42"/>
      <c r="AY37" s="42"/>
      <c r="AZ37" s="42"/>
      <c r="BA37" s="44">
        <f>total_amount_ba($B$2,$D$2,D37,F37,J37,K37,M37)</f>
        <v>0</v>
      </c>
      <c r="BB37" s="44">
        <f>BA37+SUM(N37:AZ37)</f>
        <v>0</v>
      </c>
      <c r="BC37" s="34" t="str">
        <f>SpellNumber(L37,BB37)</f>
        <v>INR Zero Only</v>
      </c>
      <c r="IE37" s="36">
        <v>1</v>
      </c>
      <c r="IF37" s="36" t="s">
        <v>29</v>
      </c>
      <c r="IG37" s="36" t="s">
        <v>30</v>
      </c>
      <c r="IH37" s="36">
        <v>10</v>
      </c>
      <c r="II37" s="36" t="s">
        <v>31</v>
      </c>
    </row>
    <row r="38" spans="1:243" s="35" customFormat="1" ht="50.25" customHeight="1">
      <c r="A38" s="77">
        <v>26</v>
      </c>
      <c r="B38" s="89" t="s">
        <v>163</v>
      </c>
      <c r="C38" s="30" t="s">
        <v>65</v>
      </c>
      <c r="D38" s="76">
        <v>975.28</v>
      </c>
      <c r="E38" s="76" t="s">
        <v>89</v>
      </c>
      <c r="F38" s="73"/>
      <c r="G38" s="37"/>
      <c r="H38" s="37"/>
      <c r="I38" s="31" t="s">
        <v>33</v>
      </c>
      <c r="J38" s="32">
        <f>IF(I38="Less(-)",-1,1)</f>
        <v>1</v>
      </c>
      <c r="K38" s="33" t="s">
        <v>39</v>
      </c>
      <c r="L38" s="33" t="s">
        <v>7</v>
      </c>
      <c r="M38" s="38"/>
      <c r="N38" s="39"/>
      <c r="O38" s="39"/>
      <c r="P38" s="40"/>
      <c r="Q38" s="39"/>
      <c r="R38" s="39"/>
      <c r="S38" s="41"/>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3"/>
      <c r="AV38" s="42"/>
      <c r="AW38" s="42"/>
      <c r="AX38" s="42"/>
      <c r="AY38" s="42"/>
      <c r="AZ38" s="42"/>
      <c r="BA38" s="44">
        <f>total_amount_ba($B$2,$D$2,D38,F38,J38,K38,M38)</f>
        <v>0</v>
      </c>
      <c r="BB38" s="44">
        <f>BA38+SUM(N38:AZ38)</f>
        <v>0</v>
      </c>
      <c r="BC38" s="34" t="str">
        <f>SpellNumber(L38,BB38)</f>
        <v>INR Zero Only</v>
      </c>
      <c r="IE38" s="36">
        <v>1.02</v>
      </c>
      <c r="IF38" s="36" t="s">
        <v>34</v>
      </c>
      <c r="IG38" s="36" t="s">
        <v>35</v>
      </c>
      <c r="IH38" s="36">
        <v>213</v>
      </c>
      <c r="II38" s="36" t="s">
        <v>32</v>
      </c>
    </row>
    <row r="39" spans="1:243" s="35" customFormat="1" ht="48" customHeight="1">
      <c r="A39" s="77">
        <v>27</v>
      </c>
      <c r="B39" s="86" t="s">
        <v>164</v>
      </c>
      <c r="C39" s="30" t="s">
        <v>66</v>
      </c>
      <c r="D39" s="76">
        <v>457.04</v>
      </c>
      <c r="E39" s="76" t="s">
        <v>89</v>
      </c>
      <c r="F39" s="73"/>
      <c r="G39" s="37"/>
      <c r="H39" s="37"/>
      <c r="I39" s="31" t="s">
        <v>33</v>
      </c>
      <c r="J39" s="32">
        <f t="shared" si="4"/>
        <v>1</v>
      </c>
      <c r="K39" s="33" t="s">
        <v>39</v>
      </c>
      <c r="L39" s="33" t="s">
        <v>7</v>
      </c>
      <c r="M39" s="38"/>
      <c r="N39" s="39"/>
      <c r="O39" s="39"/>
      <c r="P39" s="40"/>
      <c r="Q39" s="39"/>
      <c r="R39" s="39"/>
      <c r="S39" s="41"/>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3"/>
      <c r="AV39" s="42"/>
      <c r="AW39" s="42"/>
      <c r="AX39" s="42"/>
      <c r="AY39" s="42"/>
      <c r="AZ39" s="42"/>
      <c r="BA39" s="44">
        <f t="shared" si="5"/>
        <v>0</v>
      </c>
      <c r="BB39" s="44">
        <f t="shared" si="6"/>
        <v>0</v>
      </c>
      <c r="BC39" s="34" t="str">
        <f t="shared" si="7"/>
        <v>INR Zero Only</v>
      </c>
      <c r="IE39" s="36">
        <v>1.02</v>
      </c>
      <c r="IF39" s="36" t="s">
        <v>34</v>
      </c>
      <c r="IG39" s="36" t="s">
        <v>35</v>
      </c>
      <c r="IH39" s="36">
        <v>213</v>
      </c>
      <c r="II39" s="36" t="s">
        <v>32</v>
      </c>
    </row>
    <row r="40" spans="1:243" s="35" customFormat="1" ht="76.5" customHeight="1">
      <c r="A40" s="77">
        <v>28</v>
      </c>
      <c r="B40" s="86" t="s">
        <v>165</v>
      </c>
      <c r="C40" s="30" t="s">
        <v>67</v>
      </c>
      <c r="D40" s="76">
        <v>4</v>
      </c>
      <c r="E40" s="76" t="s">
        <v>97</v>
      </c>
      <c r="F40" s="73"/>
      <c r="G40" s="37"/>
      <c r="H40" s="37"/>
      <c r="I40" s="31" t="s">
        <v>33</v>
      </c>
      <c r="J40" s="32">
        <f t="shared" si="4"/>
        <v>1</v>
      </c>
      <c r="K40" s="33" t="s">
        <v>39</v>
      </c>
      <c r="L40" s="33" t="s">
        <v>7</v>
      </c>
      <c r="M40" s="38"/>
      <c r="N40" s="39"/>
      <c r="O40" s="39"/>
      <c r="P40" s="40"/>
      <c r="Q40" s="39"/>
      <c r="R40" s="39"/>
      <c r="S40" s="41"/>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3"/>
      <c r="AV40" s="42"/>
      <c r="AW40" s="42"/>
      <c r="AX40" s="42"/>
      <c r="AY40" s="42"/>
      <c r="AZ40" s="42"/>
      <c r="BA40" s="44">
        <f t="shared" si="5"/>
        <v>0</v>
      </c>
      <c r="BB40" s="44">
        <f t="shared" si="6"/>
        <v>0</v>
      </c>
      <c r="BC40" s="34" t="str">
        <f t="shared" si="7"/>
        <v>INR Zero Only</v>
      </c>
      <c r="IE40" s="36">
        <v>1.02</v>
      </c>
      <c r="IF40" s="36" t="s">
        <v>34</v>
      </c>
      <c r="IG40" s="36" t="s">
        <v>35</v>
      </c>
      <c r="IH40" s="36">
        <v>213</v>
      </c>
      <c r="II40" s="36" t="s">
        <v>32</v>
      </c>
    </row>
    <row r="41" spans="1:243" s="35" customFormat="1" ht="32.25" customHeight="1">
      <c r="A41" s="77">
        <v>29</v>
      </c>
      <c r="B41" s="86" t="s">
        <v>169</v>
      </c>
      <c r="C41" s="30" t="s">
        <v>69</v>
      </c>
      <c r="D41" s="76">
        <v>4</v>
      </c>
      <c r="E41" s="76" t="s">
        <v>97</v>
      </c>
      <c r="F41" s="73"/>
      <c r="G41" s="37"/>
      <c r="H41" s="37"/>
      <c r="I41" s="31" t="s">
        <v>33</v>
      </c>
      <c r="J41" s="32">
        <f aca="true" t="shared" si="8" ref="J41:J57">IF(I41="Less(-)",-1,1)</f>
        <v>1</v>
      </c>
      <c r="K41" s="33" t="s">
        <v>39</v>
      </c>
      <c r="L41" s="33" t="s">
        <v>7</v>
      </c>
      <c r="M41" s="38"/>
      <c r="N41" s="39"/>
      <c r="O41" s="39"/>
      <c r="P41" s="40"/>
      <c r="Q41" s="39"/>
      <c r="R41" s="39"/>
      <c r="S41" s="41"/>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3"/>
      <c r="AV41" s="42"/>
      <c r="AW41" s="42"/>
      <c r="AX41" s="42"/>
      <c r="AY41" s="42"/>
      <c r="AZ41" s="42"/>
      <c r="BA41" s="44">
        <f aca="true" t="shared" si="9" ref="BA41:BA57">total_amount_ba($B$2,$D$2,D41,F41,J41,K41,M41)</f>
        <v>0</v>
      </c>
      <c r="BB41" s="44">
        <f aca="true" t="shared" si="10" ref="BB41:BB57">BA41+SUM(N41:AZ41)</f>
        <v>0</v>
      </c>
      <c r="BC41" s="34" t="str">
        <f aca="true" t="shared" si="11" ref="BC41:BC57">SpellNumber(L41,BB41)</f>
        <v>INR Zero Only</v>
      </c>
      <c r="IE41" s="36">
        <v>1.02</v>
      </c>
      <c r="IF41" s="36" t="s">
        <v>34</v>
      </c>
      <c r="IG41" s="36" t="s">
        <v>35</v>
      </c>
      <c r="IH41" s="36">
        <v>213</v>
      </c>
      <c r="II41" s="36" t="s">
        <v>32</v>
      </c>
    </row>
    <row r="42" spans="1:243" s="35" customFormat="1" ht="61.5" customHeight="1">
      <c r="A42" s="77">
        <v>30</v>
      </c>
      <c r="B42" s="86" t="s">
        <v>170</v>
      </c>
      <c r="C42" s="30" t="s">
        <v>96</v>
      </c>
      <c r="D42" s="76">
        <v>4</v>
      </c>
      <c r="E42" s="76" t="s">
        <v>97</v>
      </c>
      <c r="F42" s="73"/>
      <c r="G42" s="37"/>
      <c r="H42" s="37"/>
      <c r="I42" s="31" t="s">
        <v>33</v>
      </c>
      <c r="J42" s="32">
        <f t="shared" si="8"/>
        <v>1</v>
      </c>
      <c r="K42" s="33" t="s">
        <v>39</v>
      </c>
      <c r="L42" s="33" t="s">
        <v>7</v>
      </c>
      <c r="M42" s="38"/>
      <c r="N42" s="39"/>
      <c r="O42" s="39"/>
      <c r="P42" s="40"/>
      <c r="Q42" s="39"/>
      <c r="R42" s="39"/>
      <c r="S42" s="41"/>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3"/>
      <c r="AV42" s="42"/>
      <c r="AW42" s="42"/>
      <c r="AX42" s="42"/>
      <c r="AY42" s="42"/>
      <c r="AZ42" s="42"/>
      <c r="BA42" s="44">
        <f t="shared" si="9"/>
        <v>0</v>
      </c>
      <c r="BB42" s="44">
        <f t="shared" si="10"/>
        <v>0</v>
      </c>
      <c r="BC42" s="34" t="str">
        <f t="shared" si="11"/>
        <v>INR Zero Only</v>
      </c>
      <c r="IE42" s="36">
        <v>1.02</v>
      </c>
      <c r="IF42" s="36" t="s">
        <v>34</v>
      </c>
      <c r="IG42" s="36" t="s">
        <v>35</v>
      </c>
      <c r="IH42" s="36">
        <v>213</v>
      </c>
      <c r="II42" s="36" t="s">
        <v>32</v>
      </c>
    </row>
    <row r="43" spans="1:243" s="35" customFormat="1" ht="51" customHeight="1">
      <c r="A43" s="77">
        <v>31</v>
      </c>
      <c r="B43" s="86" t="s">
        <v>103</v>
      </c>
      <c r="C43" s="30" t="s">
        <v>98</v>
      </c>
      <c r="D43" s="76">
        <v>4</v>
      </c>
      <c r="E43" s="76" t="s">
        <v>97</v>
      </c>
      <c r="F43" s="73"/>
      <c r="G43" s="37"/>
      <c r="H43" s="37"/>
      <c r="I43" s="31" t="s">
        <v>33</v>
      </c>
      <c r="J43" s="32">
        <f t="shared" si="8"/>
        <v>1</v>
      </c>
      <c r="K43" s="33" t="s">
        <v>39</v>
      </c>
      <c r="L43" s="33" t="s">
        <v>7</v>
      </c>
      <c r="M43" s="38"/>
      <c r="N43" s="39"/>
      <c r="O43" s="39"/>
      <c r="P43" s="40"/>
      <c r="Q43" s="39"/>
      <c r="R43" s="39"/>
      <c r="S43" s="41"/>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3"/>
      <c r="AV43" s="42"/>
      <c r="AW43" s="42"/>
      <c r="AX43" s="42"/>
      <c r="AY43" s="42"/>
      <c r="AZ43" s="42"/>
      <c r="BA43" s="44">
        <f t="shared" si="9"/>
        <v>0</v>
      </c>
      <c r="BB43" s="44">
        <f t="shared" si="10"/>
        <v>0</v>
      </c>
      <c r="BC43" s="34" t="str">
        <f t="shared" si="11"/>
        <v>INR Zero Only</v>
      </c>
      <c r="IE43" s="36">
        <v>1.02</v>
      </c>
      <c r="IF43" s="36" t="s">
        <v>34</v>
      </c>
      <c r="IG43" s="36" t="s">
        <v>35</v>
      </c>
      <c r="IH43" s="36">
        <v>213</v>
      </c>
      <c r="II43" s="36" t="s">
        <v>32</v>
      </c>
    </row>
    <row r="44" spans="1:243" s="35" customFormat="1" ht="45" customHeight="1">
      <c r="A44" s="77">
        <v>32</v>
      </c>
      <c r="B44" s="86" t="s">
        <v>105</v>
      </c>
      <c r="C44" s="30" t="s">
        <v>99</v>
      </c>
      <c r="D44" s="76">
        <v>4</v>
      </c>
      <c r="E44" s="76" t="s">
        <v>97</v>
      </c>
      <c r="F44" s="73"/>
      <c r="G44" s="37"/>
      <c r="H44" s="37"/>
      <c r="I44" s="31" t="s">
        <v>33</v>
      </c>
      <c r="J44" s="32">
        <f t="shared" si="8"/>
        <v>1</v>
      </c>
      <c r="K44" s="33" t="s">
        <v>39</v>
      </c>
      <c r="L44" s="33" t="s">
        <v>7</v>
      </c>
      <c r="M44" s="38"/>
      <c r="N44" s="39"/>
      <c r="O44" s="39"/>
      <c r="P44" s="40"/>
      <c r="Q44" s="39"/>
      <c r="R44" s="39"/>
      <c r="S44" s="41"/>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3"/>
      <c r="AV44" s="42"/>
      <c r="AW44" s="42"/>
      <c r="AX44" s="42"/>
      <c r="AY44" s="42"/>
      <c r="AZ44" s="42"/>
      <c r="BA44" s="44">
        <f t="shared" si="9"/>
        <v>0</v>
      </c>
      <c r="BB44" s="44">
        <f t="shared" si="10"/>
        <v>0</v>
      </c>
      <c r="BC44" s="34" t="str">
        <f t="shared" si="11"/>
        <v>INR Zero Only</v>
      </c>
      <c r="IE44" s="36">
        <v>1</v>
      </c>
      <c r="IF44" s="36" t="s">
        <v>29</v>
      </c>
      <c r="IG44" s="36" t="s">
        <v>30</v>
      </c>
      <c r="IH44" s="36">
        <v>10</v>
      </c>
      <c r="II44" s="36" t="s">
        <v>31</v>
      </c>
    </row>
    <row r="45" spans="1:243" s="35" customFormat="1" ht="75.75" customHeight="1">
      <c r="A45" s="77">
        <v>33</v>
      </c>
      <c r="B45" s="86" t="s">
        <v>166</v>
      </c>
      <c r="C45" s="30" t="s">
        <v>100</v>
      </c>
      <c r="D45" s="76">
        <v>4</v>
      </c>
      <c r="E45" s="76" t="s">
        <v>97</v>
      </c>
      <c r="F45" s="73"/>
      <c r="G45" s="37"/>
      <c r="H45" s="37"/>
      <c r="I45" s="31" t="s">
        <v>33</v>
      </c>
      <c r="J45" s="32">
        <f t="shared" si="8"/>
        <v>1</v>
      </c>
      <c r="K45" s="33" t="s">
        <v>39</v>
      </c>
      <c r="L45" s="33" t="s">
        <v>7</v>
      </c>
      <c r="M45" s="38"/>
      <c r="N45" s="39"/>
      <c r="O45" s="39"/>
      <c r="P45" s="40"/>
      <c r="Q45" s="39"/>
      <c r="R45" s="39"/>
      <c r="S45" s="41"/>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3"/>
      <c r="AV45" s="42"/>
      <c r="AW45" s="42"/>
      <c r="AX45" s="42"/>
      <c r="AY45" s="42"/>
      <c r="AZ45" s="42"/>
      <c r="BA45" s="44">
        <f t="shared" si="9"/>
        <v>0</v>
      </c>
      <c r="BB45" s="44">
        <f t="shared" si="10"/>
        <v>0</v>
      </c>
      <c r="BC45" s="34" t="str">
        <f t="shared" si="11"/>
        <v>INR Zero Only</v>
      </c>
      <c r="IE45" s="36">
        <v>1.02</v>
      </c>
      <c r="IF45" s="36" t="s">
        <v>34</v>
      </c>
      <c r="IG45" s="36" t="s">
        <v>35</v>
      </c>
      <c r="IH45" s="36">
        <v>213</v>
      </c>
      <c r="II45" s="36" t="s">
        <v>32</v>
      </c>
    </row>
    <row r="46" spans="1:243" s="35" customFormat="1" ht="92.25" customHeight="1">
      <c r="A46" s="77">
        <v>34</v>
      </c>
      <c r="B46" s="86" t="s">
        <v>173</v>
      </c>
      <c r="C46" s="30" t="s">
        <v>101</v>
      </c>
      <c r="D46" s="76">
        <v>40</v>
      </c>
      <c r="E46" s="76" t="s">
        <v>112</v>
      </c>
      <c r="F46" s="73"/>
      <c r="G46" s="37"/>
      <c r="H46" s="37"/>
      <c r="I46" s="31" t="s">
        <v>33</v>
      </c>
      <c r="J46" s="32">
        <f t="shared" si="8"/>
        <v>1</v>
      </c>
      <c r="K46" s="33" t="s">
        <v>39</v>
      </c>
      <c r="L46" s="33" t="s">
        <v>7</v>
      </c>
      <c r="M46" s="38"/>
      <c r="N46" s="39"/>
      <c r="O46" s="39"/>
      <c r="P46" s="40"/>
      <c r="Q46" s="39"/>
      <c r="R46" s="39"/>
      <c r="S46" s="41"/>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3"/>
      <c r="AV46" s="42"/>
      <c r="AW46" s="42"/>
      <c r="AX46" s="42"/>
      <c r="AY46" s="42"/>
      <c r="AZ46" s="42"/>
      <c r="BA46" s="44">
        <f t="shared" si="9"/>
        <v>0</v>
      </c>
      <c r="BB46" s="44">
        <f t="shared" si="10"/>
        <v>0</v>
      </c>
      <c r="BC46" s="34" t="str">
        <f t="shared" si="11"/>
        <v>INR Zero Only</v>
      </c>
      <c r="IE46" s="36">
        <v>1.02</v>
      </c>
      <c r="IF46" s="36" t="s">
        <v>34</v>
      </c>
      <c r="IG46" s="36" t="s">
        <v>35</v>
      </c>
      <c r="IH46" s="36">
        <v>213</v>
      </c>
      <c r="II46" s="36" t="s">
        <v>32</v>
      </c>
    </row>
    <row r="47" spans="1:243" s="35" customFormat="1" ht="93" customHeight="1">
      <c r="A47" s="77">
        <v>35</v>
      </c>
      <c r="B47" s="86" t="s">
        <v>174</v>
      </c>
      <c r="C47" s="30" t="s">
        <v>102</v>
      </c>
      <c r="D47" s="76">
        <v>60</v>
      </c>
      <c r="E47" s="76" t="s">
        <v>112</v>
      </c>
      <c r="F47" s="73"/>
      <c r="G47" s="37"/>
      <c r="H47" s="37"/>
      <c r="I47" s="31" t="s">
        <v>33</v>
      </c>
      <c r="J47" s="32">
        <f t="shared" si="8"/>
        <v>1</v>
      </c>
      <c r="K47" s="33" t="s">
        <v>39</v>
      </c>
      <c r="L47" s="33" t="s">
        <v>7</v>
      </c>
      <c r="M47" s="38"/>
      <c r="N47" s="39"/>
      <c r="O47" s="39"/>
      <c r="P47" s="40"/>
      <c r="Q47" s="39"/>
      <c r="R47" s="39"/>
      <c r="S47" s="41"/>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3"/>
      <c r="AV47" s="42"/>
      <c r="AW47" s="42"/>
      <c r="AX47" s="42"/>
      <c r="AY47" s="42"/>
      <c r="AZ47" s="42"/>
      <c r="BA47" s="44">
        <f t="shared" si="9"/>
        <v>0</v>
      </c>
      <c r="BB47" s="44">
        <f t="shared" si="10"/>
        <v>0</v>
      </c>
      <c r="BC47" s="34" t="str">
        <f t="shared" si="11"/>
        <v>INR Zero Only</v>
      </c>
      <c r="IE47" s="36">
        <v>1.02</v>
      </c>
      <c r="IF47" s="36" t="s">
        <v>34</v>
      </c>
      <c r="IG47" s="36" t="s">
        <v>35</v>
      </c>
      <c r="IH47" s="36">
        <v>213</v>
      </c>
      <c r="II47" s="36" t="s">
        <v>32</v>
      </c>
    </row>
    <row r="48" spans="1:243" s="35" customFormat="1" ht="108" customHeight="1">
      <c r="A48" s="77">
        <v>36</v>
      </c>
      <c r="B48" s="86" t="s">
        <v>175</v>
      </c>
      <c r="C48" s="30" t="s">
        <v>104</v>
      </c>
      <c r="D48" s="76">
        <v>20</v>
      </c>
      <c r="E48" s="76" t="s">
        <v>112</v>
      </c>
      <c r="F48" s="73"/>
      <c r="G48" s="37"/>
      <c r="H48" s="37"/>
      <c r="I48" s="31" t="s">
        <v>33</v>
      </c>
      <c r="J48" s="32">
        <f t="shared" si="8"/>
        <v>1</v>
      </c>
      <c r="K48" s="33" t="s">
        <v>39</v>
      </c>
      <c r="L48" s="33" t="s">
        <v>7</v>
      </c>
      <c r="M48" s="38"/>
      <c r="N48" s="39"/>
      <c r="O48" s="39"/>
      <c r="P48" s="40"/>
      <c r="Q48" s="39"/>
      <c r="R48" s="39"/>
      <c r="S48" s="41"/>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3"/>
      <c r="AV48" s="42"/>
      <c r="AW48" s="42"/>
      <c r="AX48" s="42"/>
      <c r="AY48" s="42"/>
      <c r="AZ48" s="42"/>
      <c r="BA48" s="44">
        <f t="shared" si="9"/>
        <v>0</v>
      </c>
      <c r="BB48" s="44">
        <f t="shared" si="10"/>
        <v>0</v>
      </c>
      <c r="BC48" s="34" t="str">
        <f t="shared" si="11"/>
        <v>INR Zero Only</v>
      </c>
      <c r="IE48" s="36">
        <v>1.02</v>
      </c>
      <c r="IF48" s="36" t="s">
        <v>34</v>
      </c>
      <c r="IG48" s="36" t="s">
        <v>35</v>
      </c>
      <c r="IH48" s="36">
        <v>213</v>
      </c>
      <c r="II48" s="36" t="s">
        <v>32</v>
      </c>
    </row>
    <row r="49" spans="1:243" s="35" customFormat="1" ht="34.5" customHeight="1">
      <c r="A49" s="77">
        <v>37</v>
      </c>
      <c r="B49" s="88" t="s">
        <v>167</v>
      </c>
      <c r="C49" s="30" t="s">
        <v>106</v>
      </c>
      <c r="D49" s="76">
        <v>16</v>
      </c>
      <c r="E49" s="76" t="s">
        <v>97</v>
      </c>
      <c r="F49" s="73"/>
      <c r="G49" s="37"/>
      <c r="H49" s="37"/>
      <c r="I49" s="31" t="s">
        <v>33</v>
      </c>
      <c r="J49" s="32">
        <f t="shared" si="8"/>
        <v>1</v>
      </c>
      <c r="K49" s="33" t="s">
        <v>39</v>
      </c>
      <c r="L49" s="33" t="s">
        <v>7</v>
      </c>
      <c r="M49" s="38"/>
      <c r="N49" s="39"/>
      <c r="O49" s="39"/>
      <c r="P49" s="40"/>
      <c r="Q49" s="39"/>
      <c r="R49" s="39"/>
      <c r="S49" s="41"/>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3"/>
      <c r="AV49" s="42"/>
      <c r="AW49" s="42"/>
      <c r="AX49" s="42"/>
      <c r="AY49" s="42"/>
      <c r="AZ49" s="42"/>
      <c r="BA49" s="44">
        <f t="shared" si="9"/>
        <v>0</v>
      </c>
      <c r="BB49" s="44">
        <f t="shared" si="10"/>
        <v>0</v>
      </c>
      <c r="BC49" s="34" t="str">
        <f t="shared" si="11"/>
        <v>INR Zero Only</v>
      </c>
      <c r="IE49" s="36"/>
      <c r="IF49" s="36"/>
      <c r="IG49" s="36"/>
      <c r="IH49" s="36"/>
      <c r="II49" s="36"/>
    </row>
    <row r="50" spans="1:243" s="35" customFormat="1" ht="93.75" customHeight="1">
      <c r="A50" s="77">
        <v>38</v>
      </c>
      <c r="B50" s="88" t="s">
        <v>190</v>
      </c>
      <c r="C50" s="30" t="s">
        <v>107</v>
      </c>
      <c r="D50" s="76">
        <v>4</v>
      </c>
      <c r="E50" s="76" t="s">
        <v>97</v>
      </c>
      <c r="F50" s="73"/>
      <c r="G50" s="37"/>
      <c r="H50" s="37"/>
      <c r="I50" s="31" t="s">
        <v>33</v>
      </c>
      <c r="J50" s="32">
        <f t="shared" si="8"/>
        <v>1</v>
      </c>
      <c r="K50" s="33" t="s">
        <v>39</v>
      </c>
      <c r="L50" s="33" t="s">
        <v>7</v>
      </c>
      <c r="M50" s="38"/>
      <c r="N50" s="39"/>
      <c r="O50" s="39"/>
      <c r="P50" s="40"/>
      <c r="Q50" s="39"/>
      <c r="R50" s="39"/>
      <c r="S50" s="41"/>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3"/>
      <c r="AV50" s="42"/>
      <c r="AW50" s="42"/>
      <c r="AX50" s="42"/>
      <c r="AY50" s="42"/>
      <c r="AZ50" s="42"/>
      <c r="BA50" s="44">
        <f t="shared" si="9"/>
        <v>0</v>
      </c>
      <c r="BB50" s="44">
        <f t="shared" si="10"/>
        <v>0</v>
      </c>
      <c r="BC50" s="34" t="str">
        <f t="shared" si="11"/>
        <v>INR Zero Only</v>
      </c>
      <c r="IE50" s="36"/>
      <c r="IF50" s="36"/>
      <c r="IG50" s="36"/>
      <c r="IH50" s="36"/>
      <c r="II50" s="36"/>
    </row>
    <row r="51" spans="1:243" s="35" customFormat="1" ht="196.5" customHeight="1">
      <c r="A51" s="77">
        <v>39</v>
      </c>
      <c r="B51" s="86" t="s">
        <v>121</v>
      </c>
      <c r="C51" s="30" t="s">
        <v>109</v>
      </c>
      <c r="D51" s="76">
        <v>40</v>
      </c>
      <c r="E51" s="76" t="s">
        <v>97</v>
      </c>
      <c r="F51" s="73"/>
      <c r="G51" s="37"/>
      <c r="H51" s="37"/>
      <c r="I51" s="31" t="s">
        <v>33</v>
      </c>
      <c r="J51" s="32">
        <f t="shared" si="8"/>
        <v>1</v>
      </c>
      <c r="K51" s="33" t="s">
        <v>39</v>
      </c>
      <c r="L51" s="33" t="s">
        <v>7</v>
      </c>
      <c r="M51" s="38"/>
      <c r="N51" s="39"/>
      <c r="O51" s="39"/>
      <c r="P51" s="40"/>
      <c r="Q51" s="39"/>
      <c r="R51" s="39"/>
      <c r="S51" s="41"/>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3"/>
      <c r="AV51" s="42"/>
      <c r="AW51" s="42"/>
      <c r="AX51" s="42"/>
      <c r="AY51" s="42"/>
      <c r="AZ51" s="42"/>
      <c r="BA51" s="44">
        <f t="shared" si="9"/>
        <v>0</v>
      </c>
      <c r="BB51" s="44">
        <f t="shared" si="10"/>
        <v>0</v>
      </c>
      <c r="BC51" s="34" t="str">
        <f t="shared" si="11"/>
        <v>INR Zero Only</v>
      </c>
      <c r="IE51" s="36"/>
      <c r="IF51" s="36"/>
      <c r="IG51" s="36"/>
      <c r="IH51" s="36"/>
      <c r="II51" s="36"/>
    </row>
    <row r="52" spans="1:243" s="35" customFormat="1" ht="196.5" customHeight="1">
      <c r="A52" s="77">
        <v>40</v>
      </c>
      <c r="B52" s="86" t="s">
        <v>123</v>
      </c>
      <c r="C52" s="30" t="s">
        <v>110</v>
      </c>
      <c r="D52" s="76">
        <v>20</v>
      </c>
      <c r="E52" s="76" t="s">
        <v>97</v>
      </c>
      <c r="F52" s="73"/>
      <c r="G52" s="37"/>
      <c r="H52" s="37"/>
      <c r="I52" s="31" t="s">
        <v>33</v>
      </c>
      <c r="J52" s="32">
        <f t="shared" si="8"/>
        <v>1</v>
      </c>
      <c r="K52" s="33" t="s">
        <v>39</v>
      </c>
      <c r="L52" s="33" t="s">
        <v>7</v>
      </c>
      <c r="M52" s="38"/>
      <c r="N52" s="39"/>
      <c r="O52" s="39"/>
      <c r="P52" s="40"/>
      <c r="Q52" s="39"/>
      <c r="R52" s="39"/>
      <c r="S52" s="41"/>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3"/>
      <c r="AV52" s="42"/>
      <c r="AW52" s="42"/>
      <c r="AX52" s="42"/>
      <c r="AY52" s="42"/>
      <c r="AZ52" s="42"/>
      <c r="BA52" s="44">
        <f t="shared" si="9"/>
        <v>0</v>
      </c>
      <c r="BB52" s="44">
        <f t="shared" si="10"/>
        <v>0</v>
      </c>
      <c r="BC52" s="34" t="str">
        <f t="shared" si="11"/>
        <v>INR Zero Only</v>
      </c>
      <c r="IE52" s="36"/>
      <c r="IF52" s="36"/>
      <c r="IG52" s="36"/>
      <c r="IH52" s="36"/>
      <c r="II52" s="36"/>
    </row>
    <row r="53" spans="1:243" s="35" customFormat="1" ht="180.75" customHeight="1">
      <c r="A53" s="77">
        <v>41</v>
      </c>
      <c r="B53" s="86" t="s">
        <v>191</v>
      </c>
      <c r="C53" s="30" t="s">
        <v>111</v>
      </c>
      <c r="D53" s="76">
        <v>16</v>
      </c>
      <c r="E53" s="76" t="s">
        <v>97</v>
      </c>
      <c r="F53" s="73"/>
      <c r="G53" s="37"/>
      <c r="H53" s="37"/>
      <c r="I53" s="31" t="s">
        <v>33</v>
      </c>
      <c r="J53" s="32">
        <f t="shared" si="8"/>
        <v>1</v>
      </c>
      <c r="K53" s="33" t="s">
        <v>39</v>
      </c>
      <c r="L53" s="33" t="s">
        <v>7</v>
      </c>
      <c r="M53" s="38"/>
      <c r="N53" s="39"/>
      <c r="O53" s="39"/>
      <c r="P53" s="40"/>
      <c r="Q53" s="39"/>
      <c r="R53" s="39"/>
      <c r="S53" s="41"/>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3"/>
      <c r="AV53" s="42"/>
      <c r="AW53" s="42"/>
      <c r="AX53" s="42"/>
      <c r="AY53" s="42"/>
      <c r="AZ53" s="42"/>
      <c r="BA53" s="44">
        <f t="shared" si="9"/>
        <v>0</v>
      </c>
      <c r="BB53" s="44">
        <f t="shared" si="10"/>
        <v>0</v>
      </c>
      <c r="BC53" s="34" t="str">
        <f t="shared" si="11"/>
        <v>INR Zero Only</v>
      </c>
      <c r="IE53" s="36"/>
      <c r="IF53" s="36"/>
      <c r="IG53" s="36"/>
      <c r="IH53" s="36"/>
      <c r="II53" s="36"/>
    </row>
    <row r="54" spans="1:243" s="35" customFormat="1" ht="135.75" customHeight="1">
      <c r="A54" s="77">
        <v>42</v>
      </c>
      <c r="B54" s="86" t="s">
        <v>177</v>
      </c>
      <c r="C54" s="30" t="s">
        <v>113</v>
      </c>
      <c r="D54" s="76">
        <v>200</v>
      </c>
      <c r="E54" s="76" t="s">
        <v>112</v>
      </c>
      <c r="F54" s="73"/>
      <c r="G54" s="37"/>
      <c r="H54" s="37"/>
      <c r="I54" s="31" t="s">
        <v>33</v>
      </c>
      <c r="J54" s="32">
        <f t="shared" si="8"/>
        <v>1</v>
      </c>
      <c r="K54" s="33" t="s">
        <v>39</v>
      </c>
      <c r="L54" s="33" t="s">
        <v>7</v>
      </c>
      <c r="M54" s="38"/>
      <c r="N54" s="39"/>
      <c r="O54" s="39"/>
      <c r="P54" s="40"/>
      <c r="Q54" s="39"/>
      <c r="R54" s="39"/>
      <c r="S54" s="41"/>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3"/>
      <c r="AV54" s="42"/>
      <c r="AW54" s="42"/>
      <c r="AX54" s="42"/>
      <c r="AY54" s="42"/>
      <c r="AZ54" s="42"/>
      <c r="BA54" s="44">
        <f t="shared" si="9"/>
        <v>0</v>
      </c>
      <c r="BB54" s="44">
        <f t="shared" si="10"/>
        <v>0</v>
      </c>
      <c r="BC54" s="34" t="str">
        <f t="shared" si="11"/>
        <v>INR Zero Only</v>
      </c>
      <c r="IE54" s="36"/>
      <c r="IF54" s="36"/>
      <c r="IG54" s="36"/>
      <c r="IH54" s="36"/>
      <c r="II54" s="36"/>
    </row>
    <row r="55" spans="1:243" s="35" customFormat="1" ht="76.5" customHeight="1">
      <c r="A55" s="77">
        <v>43</v>
      </c>
      <c r="B55" s="86" t="s">
        <v>192</v>
      </c>
      <c r="C55" s="30" t="s">
        <v>114</v>
      </c>
      <c r="D55" s="76">
        <v>4</v>
      </c>
      <c r="E55" s="76" t="s">
        <v>97</v>
      </c>
      <c r="F55" s="73"/>
      <c r="G55" s="37"/>
      <c r="H55" s="37"/>
      <c r="I55" s="31" t="s">
        <v>33</v>
      </c>
      <c r="J55" s="32">
        <f t="shared" si="8"/>
        <v>1</v>
      </c>
      <c r="K55" s="33" t="s">
        <v>39</v>
      </c>
      <c r="L55" s="33" t="s">
        <v>7</v>
      </c>
      <c r="M55" s="38"/>
      <c r="N55" s="39"/>
      <c r="O55" s="39"/>
      <c r="P55" s="40"/>
      <c r="Q55" s="39"/>
      <c r="R55" s="39"/>
      <c r="S55" s="41"/>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3"/>
      <c r="AV55" s="42"/>
      <c r="AW55" s="42"/>
      <c r="AX55" s="42"/>
      <c r="AY55" s="42"/>
      <c r="AZ55" s="42"/>
      <c r="BA55" s="44">
        <f t="shared" si="9"/>
        <v>0</v>
      </c>
      <c r="BB55" s="44">
        <f t="shared" si="10"/>
        <v>0</v>
      </c>
      <c r="BC55" s="34" t="str">
        <f t="shared" si="11"/>
        <v>INR Zero Only</v>
      </c>
      <c r="IE55" s="36"/>
      <c r="IF55" s="36"/>
      <c r="IG55" s="36"/>
      <c r="IH55" s="36"/>
      <c r="II55" s="36"/>
    </row>
    <row r="56" spans="1:243" s="35" customFormat="1" ht="36" customHeight="1">
      <c r="A56" s="77">
        <v>44</v>
      </c>
      <c r="B56" s="86" t="s">
        <v>115</v>
      </c>
      <c r="C56" s="30" t="s">
        <v>116</v>
      </c>
      <c r="D56" s="76">
        <v>81.6</v>
      </c>
      <c r="E56" s="76" t="s">
        <v>89</v>
      </c>
      <c r="F56" s="73"/>
      <c r="G56" s="37"/>
      <c r="H56" s="37"/>
      <c r="I56" s="31" t="s">
        <v>33</v>
      </c>
      <c r="J56" s="32">
        <f t="shared" si="8"/>
        <v>1</v>
      </c>
      <c r="K56" s="33" t="s">
        <v>39</v>
      </c>
      <c r="L56" s="33" t="s">
        <v>7</v>
      </c>
      <c r="M56" s="38"/>
      <c r="N56" s="39"/>
      <c r="O56" s="39"/>
      <c r="P56" s="40"/>
      <c r="Q56" s="39"/>
      <c r="R56" s="39"/>
      <c r="S56" s="41"/>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3"/>
      <c r="AV56" s="42"/>
      <c r="AW56" s="42"/>
      <c r="AX56" s="42"/>
      <c r="AY56" s="42"/>
      <c r="AZ56" s="42"/>
      <c r="BA56" s="44">
        <f t="shared" si="9"/>
        <v>0</v>
      </c>
      <c r="BB56" s="44">
        <f t="shared" si="10"/>
        <v>0</v>
      </c>
      <c r="BC56" s="34" t="str">
        <f t="shared" si="11"/>
        <v>INR Zero Only</v>
      </c>
      <c r="IE56" s="36"/>
      <c r="IF56" s="36"/>
      <c r="IG56" s="36"/>
      <c r="IH56" s="36"/>
      <c r="II56" s="36"/>
    </row>
    <row r="57" spans="1:243" s="35" customFormat="1" ht="120.75" customHeight="1">
      <c r="A57" s="77">
        <v>45</v>
      </c>
      <c r="B57" s="86" t="s">
        <v>118</v>
      </c>
      <c r="C57" s="30" t="s">
        <v>119</v>
      </c>
      <c r="D57" s="76">
        <v>136</v>
      </c>
      <c r="E57" s="76" t="s">
        <v>112</v>
      </c>
      <c r="F57" s="73"/>
      <c r="G57" s="37"/>
      <c r="H57" s="37"/>
      <c r="I57" s="31" t="s">
        <v>33</v>
      </c>
      <c r="J57" s="32">
        <f t="shared" si="8"/>
        <v>1</v>
      </c>
      <c r="K57" s="33" t="s">
        <v>39</v>
      </c>
      <c r="L57" s="33" t="s">
        <v>7</v>
      </c>
      <c r="M57" s="38"/>
      <c r="N57" s="39"/>
      <c r="O57" s="39"/>
      <c r="P57" s="40"/>
      <c r="Q57" s="39"/>
      <c r="R57" s="39"/>
      <c r="S57" s="41"/>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3"/>
      <c r="AV57" s="42"/>
      <c r="AW57" s="42"/>
      <c r="AX57" s="42"/>
      <c r="AY57" s="42"/>
      <c r="AZ57" s="42"/>
      <c r="BA57" s="44">
        <f t="shared" si="9"/>
        <v>0</v>
      </c>
      <c r="BB57" s="44">
        <f t="shared" si="10"/>
        <v>0</v>
      </c>
      <c r="BC57" s="34" t="str">
        <f t="shared" si="11"/>
        <v>INR Zero Only</v>
      </c>
      <c r="IE57" s="36"/>
      <c r="IF57" s="36"/>
      <c r="IG57" s="36"/>
      <c r="IH57" s="36"/>
      <c r="II57" s="36"/>
    </row>
    <row r="58" spans="1:243" s="35" customFormat="1" ht="50.25" customHeight="1">
      <c r="A58" s="71" t="s">
        <v>37</v>
      </c>
      <c r="B58" s="72"/>
      <c r="C58" s="47"/>
      <c r="D58" s="74"/>
      <c r="E58" s="49"/>
      <c r="F58" s="50"/>
      <c r="G58" s="50"/>
      <c r="H58" s="51"/>
      <c r="I58" s="51"/>
      <c r="J58" s="51"/>
      <c r="K58" s="51"/>
      <c r="L58" s="52"/>
      <c r="M58" s="53"/>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48">
        <f>SUM(BA13:BA57)</f>
        <v>0</v>
      </c>
      <c r="BB58" s="48">
        <f>SUM(BB13:BB13)</f>
        <v>0</v>
      </c>
      <c r="BC58" s="34" t="str">
        <f>SpellNumber($E$2,BA58)</f>
        <v>INR Zero Only</v>
      </c>
      <c r="IE58" s="36">
        <v>4</v>
      </c>
      <c r="IF58" s="36" t="s">
        <v>34</v>
      </c>
      <c r="IG58" s="36" t="s">
        <v>36</v>
      </c>
      <c r="IH58" s="36">
        <v>10</v>
      </c>
      <c r="II58" s="36" t="s">
        <v>32</v>
      </c>
    </row>
    <row r="59" spans="1:243" s="62" customFormat="1" ht="0.75" customHeight="1">
      <c r="A59" s="46" t="s">
        <v>41</v>
      </c>
      <c r="B59" s="55"/>
      <c r="C59" s="56"/>
      <c r="D59" s="1"/>
      <c r="E59" s="2" t="s">
        <v>38</v>
      </c>
      <c r="F59" s="57"/>
      <c r="G59" s="58"/>
      <c r="H59" s="59"/>
      <c r="I59" s="59"/>
      <c r="J59" s="59"/>
      <c r="K59" s="60"/>
      <c r="L59" s="61"/>
      <c r="M59" s="3"/>
      <c r="O59" s="35"/>
      <c r="P59" s="35"/>
      <c r="Q59" s="35"/>
      <c r="R59" s="35"/>
      <c r="S59" s="35"/>
      <c r="BA59" s="63">
        <f>IF(ISBLANK(F59),0,IF(E59="Excess (+)",ROUND(BA58+(BA58*F59),2),IF(E59="Less (-)",ROUND(BA58+(BA58*F59*(-1)),2),0)))</f>
        <v>0</v>
      </c>
      <c r="BB59" s="64">
        <f>ROUND(BA59,0)</f>
        <v>0</v>
      </c>
      <c r="BC59" s="34" t="str">
        <f>SpellNumber(L59,BB59)</f>
        <v> Zero Only</v>
      </c>
      <c r="IE59" s="65"/>
      <c r="IF59" s="65"/>
      <c r="IG59" s="65"/>
      <c r="IH59" s="65"/>
      <c r="II59" s="65"/>
    </row>
    <row r="60" spans="1:243" s="62" customFormat="1" ht="37.5" customHeight="1">
      <c r="A60" s="45" t="s">
        <v>40</v>
      </c>
      <c r="B60" s="45"/>
      <c r="C60" s="97" t="str">
        <f>BC58</f>
        <v>INR Zero Only</v>
      </c>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9"/>
      <c r="IE60" s="65"/>
      <c r="IF60" s="65"/>
      <c r="IG60" s="65"/>
      <c r="IH60" s="65"/>
      <c r="II60" s="65"/>
    </row>
    <row r="61" spans="3:243" s="26" customFormat="1" ht="15.75">
      <c r="C61" s="66"/>
      <c r="D61" s="67"/>
      <c r="E61" s="66"/>
      <c r="F61" s="68"/>
      <c r="G61" s="68"/>
      <c r="H61" s="68"/>
      <c r="I61" s="68"/>
      <c r="J61" s="68"/>
      <c r="K61" s="68"/>
      <c r="L61" s="68"/>
      <c r="M61" s="66"/>
      <c r="O61" s="68"/>
      <c r="BA61" s="69"/>
      <c r="BB61" s="18"/>
      <c r="BC61" s="66"/>
      <c r="IE61" s="27"/>
      <c r="IF61" s="27"/>
      <c r="IG61" s="27"/>
      <c r="IH61" s="27"/>
      <c r="II61" s="27"/>
    </row>
  </sheetData>
  <sheetProtection password="FDF5" sheet="1" selectLockedCells="1"/>
  <mergeCells count="8">
    <mergeCell ref="A9:BC9"/>
    <mergeCell ref="C60:BC60"/>
    <mergeCell ref="A1:L1"/>
    <mergeCell ref="A4:BC4"/>
    <mergeCell ref="A5:BC5"/>
    <mergeCell ref="A6:BC6"/>
    <mergeCell ref="A7:BC7"/>
    <mergeCell ref="B8:BC8"/>
  </mergeCells>
  <dataValidations count="19">
    <dataValidation type="list" allowBlank="1" showInputMessage="1" showErrorMessage="1" sqref="L43 L44 L45 L46 L47 L48 L49 L50 L51 L52 L53 L54 L55 L56 L13 L14 L15 L16 L17 L18 L19 L20 L21 L22 L23 L24 L25 L26 L27 L28 L29 L30 L31 L32 L33 L34 L35 L36 L37 L38 L39 L40 L41 L42 L57">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M57">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5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9">
      <formula1>IF(E59&lt;&gt;"Select",0,-1)</formula1>
      <formula2>IF(E59&lt;&gt;"Select",99.99,-1)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9">
      <formula1>0</formula1>
      <formula2>IF(E59&lt;&gt;"Select",99.9,0)</formula2>
    </dataValidation>
    <dataValidation type="list" showInputMessage="1" showErrorMessage="1" promptTitle="Less or Excess" prompt="Please select either LESS  ( - )  or  EXCESS  ( + )" errorTitle="Please enter valid values only" error="Please select either LESS ( - ) or  EXCESS  ( + )" sqref="E59">
      <formula1>IF(ISBLANK(F59),$A$3:$C$3,$B$3:$C$3)</formula1>
    </dataValidation>
    <dataValidation type="decimal" allowBlank="1" showInputMessage="1" showErrorMessage="1" promptTitle="Rate Entry" prompt="Please enter the Inspection Charges in Rupees for this item. " errorTitle="Invaid Entry" error="Only Numeric Values are allowed. " sqref="Q13:Q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7">
      <formula1>0</formula1>
      <formula2>999999999999999</formula2>
    </dataValidation>
    <dataValidation type="list" showInputMessage="1" showErrorMessage="1" sqref="I13:I57">
      <formula1>"Excess(+), Less(-)"</formula1>
    </dataValidation>
    <dataValidation allowBlank="1" showInputMessage="1" showErrorMessage="1" promptTitle="Addition / Deduction" prompt="Please Choose the correct One" sqref="J13:J57"/>
    <dataValidation type="list" allowBlank="1" showInputMessage="1" showErrorMessage="1" sqref="K13:K57">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57">
      <formula1>0</formula1>
      <formula2>999999999999999</formula2>
    </dataValidation>
    <dataValidation allowBlank="1" showInputMessage="1" showErrorMessage="1" promptTitle="Itemcode/Make" prompt="Please enter text" sqref="C13:C57"/>
    <dataValidation type="decimal" allowBlank="1" showInputMessage="1" showErrorMessage="1" promptTitle="Quantity" prompt="Please enter the Quantity for this item. " errorTitle="Invalid Entry" error="Only Numeric Values are allowed. " sqref="F13:F57">
      <formula1>0</formula1>
      <formula2>999999999999999</formula2>
    </dataValidation>
  </dataValidations>
  <printOptions/>
  <pageMargins left="0.55" right="0.33" top="0.61" bottom="0.51" header="0.3" footer="0.3"/>
  <pageSetup fitToHeight="0" fitToWidth="1" horizontalDpi="600" verticalDpi="600" orientation="landscape" paperSize="9" scale="61" r:id="rId2"/>
  <ignoredErrors>
    <ignoredError sqref="BC58" formula="1"/>
  </ignoredErrors>
  <drawing r:id="rId1"/>
</worksheet>
</file>

<file path=xl/worksheets/sheet3.xml><?xml version="1.0" encoding="utf-8"?>
<worksheet xmlns="http://schemas.openxmlformats.org/spreadsheetml/2006/main" xmlns:r="http://schemas.openxmlformats.org/officeDocument/2006/relationships">
  <sheetPr codeName="Sheet18">
    <tabColor theme="4" tint="-0.4999699890613556"/>
    <pageSetUpPr fitToPage="1"/>
  </sheetPr>
  <dimension ref="A1:II64"/>
  <sheetViews>
    <sheetView showGridLines="0" zoomScale="80" zoomScaleNormal="80" zoomScalePageLayoutView="0" workbookViewId="0" topLeftCell="A1">
      <selection activeCell="M42" sqref="M42"/>
    </sheetView>
  </sheetViews>
  <sheetFormatPr defaultColWidth="9.140625" defaultRowHeight="15"/>
  <cols>
    <col min="1" max="1" width="13.421875" style="68" customWidth="1"/>
    <col min="2" max="2" width="82.7109375" style="68" customWidth="1"/>
    <col min="3" max="3" width="16.28125" style="66" customWidth="1"/>
    <col min="4" max="4" width="14.57421875" style="67" customWidth="1"/>
    <col min="5" max="5" width="11.28125" style="66" customWidth="1"/>
    <col min="6" max="6" width="14.421875" style="68" hidden="1" customWidth="1"/>
    <col min="7" max="7" width="14.140625" style="68" hidden="1" customWidth="1"/>
    <col min="8" max="9" width="12.140625" style="68" hidden="1" customWidth="1"/>
    <col min="10" max="10" width="9.00390625" style="68" hidden="1" customWidth="1"/>
    <col min="11" max="11" width="19.57421875" style="68" hidden="1" customWidth="1"/>
    <col min="12" max="12" width="14.28125" style="68" hidden="1" customWidth="1"/>
    <col min="13" max="13" width="21.8515625" style="66" customWidth="1"/>
    <col min="14" max="14" width="15.28125" style="70" hidden="1" customWidth="1"/>
    <col min="15" max="15" width="14.28125" style="68" hidden="1" customWidth="1"/>
    <col min="16" max="16" width="17.28125" style="68" hidden="1" customWidth="1"/>
    <col min="17" max="17" width="18.421875" style="68" hidden="1" customWidth="1"/>
    <col min="18" max="18" width="17.421875" style="68" hidden="1" customWidth="1"/>
    <col min="19" max="19" width="14.7109375" style="68" hidden="1" customWidth="1"/>
    <col min="20" max="20" width="14.8515625" style="68" hidden="1" customWidth="1"/>
    <col min="21" max="21" width="16.421875" style="68" hidden="1" customWidth="1"/>
    <col min="22" max="22" width="13.00390625" style="68" hidden="1" customWidth="1"/>
    <col min="23" max="51" width="9.140625" style="68" hidden="1" customWidth="1"/>
    <col min="52" max="52" width="10.28125" style="68" hidden="1" customWidth="1"/>
    <col min="53" max="53" width="20.28125" style="69" customWidth="1"/>
    <col min="54" max="54" width="18.8515625" style="69" hidden="1" customWidth="1"/>
    <col min="55" max="55" width="43.57421875" style="66" customWidth="1"/>
    <col min="56" max="238" width="9.140625" style="68" customWidth="1"/>
    <col min="239" max="243" width="9.140625" style="27" customWidth="1"/>
    <col min="244" max="16384" width="9.140625" style="68" customWidth="1"/>
  </cols>
  <sheetData>
    <row r="1" spans="1:243" s="5" customFormat="1" ht="25.5" customHeight="1">
      <c r="A1" s="100" t="str">
        <f>B2&amp;" BoQ"</f>
        <v>Item Rate BoQ</v>
      </c>
      <c r="B1" s="100"/>
      <c r="C1" s="100"/>
      <c r="D1" s="100"/>
      <c r="E1" s="100"/>
      <c r="F1" s="100"/>
      <c r="G1" s="100"/>
      <c r="H1" s="100"/>
      <c r="I1" s="100"/>
      <c r="J1" s="100"/>
      <c r="K1" s="100"/>
      <c r="L1" s="100"/>
      <c r="M1" s="4"/>
      <c r="O1" s="6"/>
      <c r="P1" s="6"/>
      <c r="Q1" s="7"/>
      <c r="BC1" s="4"/>
      <c r="IE1" s="7"/>
      <c r="IF1" s="7"/>
      <c r="IG1" s="7"/>
      <c r="IH1" s="7"/>
      <c r="II1" s="7"/>
    </row>
    <row r="2" spans="1:55" s="5" customFormat="1" ht="25.5" customHeight="1" hidden="1">
      <c r="A2" s="8" t="s">
        <v>3</v>
      </c>
      <c r="B2" s="8" t="s">
        <v>4</v>
      </c>
      <c r="C2" s="9" t="s">
        <v>5</v>
      </c>
      <c r="D2" s="10" t="s">
        <v>6</v>
      </c>
      <c r="E2" s="8" t="s">
        <v>7</v>
      </c>
      <c r="J2" s="11"/>
      <c r="K2" s="11"/>
      <c r="L2" s="11"/>
      <c r="M2" s="4"/>
      <c r="O2" s="6"/>
      <c r="P2" s="6"/>
      <c r="Q2" s="7"/>
      <c r="BC2" s="4"/>
    </row>
    <row r="3" spans="1:243" s="5" customFormat="1" ht="30" customHeight="1" hidden="1">
      <c r="A3" s="5" t="s">
        <v>8</v>
      </c>
      <c r="C3" s="4" t="s">
        <v>9</v>
      </c>
      <c r="D3" s="12"/>
      <c r="E3" s="4"/>
      <c r="M3" s="4"/>
      <c r="BC3" s="4"/>
      <c r="IE3" s="7"/>
      <c r="IF3" s="7"/>
      <c r="IG3" s="7"/>
      <c r="IH3" s="7"/>
      <c r="II3" s="7"/>
    </row>
    <row r="4" spans="1:243" s="13" customFormat="1" ht="30.75" customHeight="1">
      <c r="A4" s="101" t="s">
        <v>136</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IE4" s="14"/>
      <c r="IF4" s="14"/>
      <c r="IG4" s="14"/>
      <c r="IH4" s="14"/>
      <c r="II4" s="14"/>
    </row>
    <row r="5" spans="1:243" s="13" customFormat="1" ht="30.75" customHeight="1">
      <c r="A5" s="101" t="s">
        <v>137</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IE5" s="14"/>
      <c r="IF5" s="14"/>
      <c r="IG5" s="14"/>
      <c r="IH5" s="14"/>
      <c r="II5" s="14"/>
    </row>
    <row r="6" spans="1:243" s="13" customFormat="1" ht="30.75" customHeight="1">
      <c r="A6" s="101" t="s">
        <v>51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IE6" s="14"/>
      <c r="IF6" s="14"/>
      <c r="IG6" s="14"/>
      <c r="IH6" s="14"/>
      <c r="II6" s="14"/>
    </row>
    <row r="7" spans="1:243" s="13" customFormat="1" ht="29.25" customHeight="1" hidden="1">
      <c r="A7" s="102" t="s">
        <v>10</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IE7" s="14"/>
      <c r="IF7" s="14"/>
      <c r="IG7" s="14"/>
      <c r="IH7" s="14"/>
      <c r="II7" s="14"/>
    </row>
    <row r="8" spans="1:243" s="16" customFormat="1" ht="65.25" customHeight="1">
      <c r="A8" s="15" t="s">
        <v>42</v>
      </c>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5"/>
      <c r="IE8" s="17"/>
      <c r="IF8" s="17"/>
      <c r="IG8" s="17"/>
      <c r="IH8" s="17"/>
      <c r="II8" s="17"/>
    </row>
    <row r="9" spans="1:243" s="18" customFormat="1" ht="61.5" customHeight="1">
      <c r="A9" s="94" t="s">
        <v>75</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E9" s="19"/>
      <c r="IF9" s="19"/>
      <c r="IG9" s="19"/>
      <c r="IH9" s="19"/>
      <c r="II9" s="19"/>
    </row>
    <row r="10" spans="1:243" s="18" customFormat="1" ht="26.25" customHeight="1">
      <c r="A10" s="20" t="s">
        <v>76</v>
      </c>
      <c r="B10" s="20" t="s">
        <v>77</v>
      </c>
      <c r="C10" s="20" t="s">
        <v>77</v>
      </c>
      <c r="D10" s="21" t="s">
        <v>76</v>
      </c>
      <c r="E10" s="20" t="s">
        <v>77</v>
      </c>
      <c r="F10" s="20" t="s">
        <v>11</v>
      </c>
      <c r="G10" s="20" t="s">
        <v>11</v>
      </c>
      <c r="H10" s="20" t="s">
        <v>12</v>
      </c>
      <c r="I10" s="20" t="s">
        <v>77</v>
      </c>
      <c r="J10" s="20" t="s">
        <v>76</v>
      </c>
      <c r="K10" s="20" t="s">
        <v>78</v>
      </c>
      <c r="L10" s="20" t="s">
        <v>77</v>
      </c>
      <c r="M10" s="20" t="s">
        <v>76</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76</v>
      </c>
      <c r="AU10" s="20" t="s">
        <v>76</v>
      </c>
      <c r="AV10" s="20" t="s">
        <v>12</v>
      </c>
      <c r="AW10" s="20" t="s">
        <v>12</v>
      </c>
      <c r="AX10" s="20" t="s">
        <v>76</v>
      </c>
      <c r="AY10" s="20" t="s">
        <v>76</v>
      </c>
      <c r="AZ10" s="20" t="s">
        <v>13</v>
      </c>
      <c r="BA10" s="20" t="s">
        <v>76</v>
      </c>
      <c r="BB10" s="20" t="s">
        <v>76</v>
      </c>
      <c r="BC10" s="20" t="s">
        <v>77</v>
      </c>
      <c r="IE10" s="19"/>
      <c r="IF10" s="19"/>
      <c r="IG10" s="19"/>
      <c r="IH10" s="19"/>
      <c r="II10" s="19"/>
    </row>
    <row r="11" spans="1:243" s="26" customFormat="1" ht="94.5" customHeight="1">
      <c r="A11" s="22" t="s">
        <v>0</v>
      </c>
      <c r="B11" s="22" t="s">
        <v>14</v>
      </c>
      <c r="C11" s="20" t="s">
        <v>1</v>
      </c>
      <c r="D11" s="21" t="s">
        <v>15</v>
      </c>
      <c r="E11" s="20" t="s">
        <v>16</v>
      </c>
      <c r="F11" s="22" t="s">
        <v>79</v>
      </c>
      <c r="G11" s="22"/>
      <c r="H11" s="22"/>
      <c r="I11" s="22" t="s">
        <v>17</v>
      </c>
      <c r="J11" s="22" t="s">
        <v>18</v>
      </c>
      <c r="K11" s="22" t="s">
        <v>19</v>
      </c>
      <c r="L11" s="22" t="s">
        <v>20</v>
      </c>
      <c r="M11" s="23" t="s">
        <v>80</v>
      </c>
      <c r="N11" s="22" t="s">
        <v>21</v>
      </c>
      <c r="O11" s="22" t="s">
        <v>22</v>
      </c>
      <c r="P11" s="22" t="s">
        <v>50</v>
      </c>
      <c r="Q11" s="22" t="s">
        <v>23</v>
      </c>
      <c r="R11" s="22"/>
      <c r="S11" s="22"/>
      <c r="T11" s="22" t="s">
        <v>24</v>
      </c>
      <c r="U11" s="22" t="s">
        <v>25</v>
      </c>
      <c r="V11" s="22" t="s">
        <v>26</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4" t="s">
        <v>81</v>
      </c>
      <c r="BB11" s="24" t="s">
        <v>27</v>
      </c>
      <c r="BC11" s="25" t="s">
        <v>28</v>
      </c>
      <c r="IE11" s="27"/>
      <c r="IF11" s="27"/>
      <c r="IG11" s="27"/>
      <c r="IH11" s="27"/>
      <c r="II11" s="27"/>
    </row>
    <row r="12" spans="1:243" s="26" customFormat="1" ht="15.75">
      <c r="A12" s="22">
        <v>1</v>
      </c>
      <c r="B12" s="22">
        <v>2</v>
      </c>
      <c r="C12" s="20">
        <v>3</v>
      </c>
      <c r="D12" s="80">
        <v>4</v>
      </c>
      <c r="E12" s="20">
        <v>5</v>
      </c>
      <c r="F12" s="28">
        <v>6</v>
      </c>
      <c r="G12" s="28">
        <v>7</v>
      </c>
      <c r="H12" s="28">
        <v>8</v>
      </c>
      <c r="I12" s="28">
        <v>9</v>
      </c>
      <c r="J12" s="28">
        <v>10</v>
      </c>
      <c r="K12" s="28">
        <v>11</v>
      </c>
      <c r="L12" s="28">
        <v>12</v>
      </c>
      <c r="M12" s="29">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9">
        <v>53</v>
      </c>
      <c r="BB12" s="29">
        <v>54</v>
      </c>
      <c r="BC12" s="29">
        <v>55</v>
      </c>
      <c r="IE12" s="27"/>
      <c r="IF12" s="27"/>
      <c r="IG12" s="27"/>
      <c r="IH12" s="27"/>
      <c r="II12" s="27"/>
    </row>
    <row r="13" spans="1:243" s="35" customFormat="1" ht="48" customHeight="1">
      <c r="A13" s="75">
        <v>1</v>
      </c>
      <c r="B13" s="86" t="s">
        <v>142</v>
      </c>
      <c r="C13" s="79" t="s">
        <v>70</v>
      </c>
      <c r="D13" s="77">
        <v>3.12</v>
      </c>
      <c r="E13" s="77" t="s">
        <v>87</v>
      </c>
      <c r="F13" s="73"/>
      <c r="G13" s="37"/>
      <c r="H13" s="37"/>
      <c r="I13" s="31" t="s">
        <v>33</v>
      </c>
      <c r="J13" s="32">
        <f aca="true" t="shared" si="0" ref="J13:J29">IF(I13="Less(-)",-1,1)</f>
        <v>1</v>
      </c>
      <c r="K13" s="33" t="s">
        <v>39</v>
      </c>
      <c r="L13" s="33" t="s">
        <v>7</v>
      </c>
      <c r="M13" s="38"/>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3"/>
      <c r="AV13" s="42"/>
      <c r="AW13" s="42"/>
      <c r="AX13" s="42"/>
      <c r="AY13" s="42"/>
      <c r="AZ13" s="42"/>
      <c r="BA13" s="44">
        <f aca="true" t="shared" si="1" ref="BA13:BA29">total_amount_ba($B$2,$D$2,D13,F13,J13,K13,M13)</f>
        <v>0</v>
      </c>
      <c r="BB13" s="44">
        <f aca="true" t="shared" si="2" ref="BB13:BB29">BA13+SUM(N13:AZ13)</f>
        <v>0</v>
      </c>
      <c r="BC13" s="34" t="str">
        <f aca="true" t="shared" si="3" ref="BC13:BC29">SpellNumber(L13,BB13)</f>
        <v>INR Zero Only</v>
      </c>
      <c r="IE13" s="36">
        <v>1</v>
      </c>
      <c r="IF13" s="36" t="s">
        <v>29</v>
      </c>
      <c r="IG13" s="36" t="s">
        <v>30</v>
      </c>
      <c r="IH13" s="36">
        <v>10</v>
      </c>
      <c r="II13" s="36" t="s">
        <v>31</v>
      </c>
    </row>
    <row r="14" spans="1:243" s="35" customFormat="1" ht="60.75" customHeight="1">
      <c r="A14" s="77">
        <v>2</v>
      </c>
      <c r="B14" s="86" t="s">
        <v>193</v>
      </c>
      <c r="C14" s="79" t="s">
        <v>71</v>
      </c>
      <c r="D14" s="77">
        <v>10.5</v>
      </c>
      <c r="E14" s="77" t="s">
        <v>87</v>
      </c>
      <c r="F14" s="73"/>
      <c r="G14" s="37"/>
      <c r="H14" s="37"/>
      <c r="I14" s="31" t="s">
        <v>33</v>
      </c>
      <c r="J14" s="32">
        <f t="shared" si="0"/>
        <v>1</v>
      </c>
      <c r="K14" s="33" t="s">
        <v>39</v>
      </c>
      <c r="L14" s="33" t="s">
        <v>7</v>
      </c>
      <c r="M14" s="38"/>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3"/>
      <c r="AV14" s="42"/>
      <c r="AW14" s="42"/>
      <c r="AX14" s="42"/>
      <c r="AY14" s="42"/>
      <c r="AZ14" s="42"/>
      <c r="BA14" s="44">
        <f t="shared" si="1"/>
        <v>0</v>
      </c>
      <c r="BB14" s="44">
        <f t="shared" si="2"/>
        <v>0</v>
      </c>
      <c r="BC14" s="34" t="str">
        <f t="shared" si="3"/>
        <v>INR Zero Only</v>
      </c>
      <c r="IE14" s="36">
        <v>1.02</v>
      </c>
      <c r="IF14" s="36" t="s">
        <v>34</v>
      </c>
      <c r="IG14" s="36" t="s">
        <v>35</v>
      </c>
      <c r="IH14" s="36">
        <v>213</v>
      </c>
      <c r="II14" s="36" t="s">
        <v>32</v>
      </c>
    </row>
    <row r="15" spans="1:243" s="35" customFormat="1" ht="63" customHeight="1">
      <c r="A15" s="75">
        <v>3</v>
      </c>
      <c r="B15" s="86" t="s">
        <v>143</v>
      </c>
      <c r="C15" s="79" t="s">
        <v>72</v>
      </c>
      <c r="D15" s="77">
        <v>10</v>
      </c>
      <c r="E15" s="77" t="s">
        <v>85</v>
      </c>
      <c r="F15" s="73"/>
      <c r="G15" s="37"/>
      <c r="H15" s="37"/>
      <c r="I15" s="31" t="s">
        <v>33</v>
      </c>
      <c r="J15" s="32">
        <f t="shared" si="0"/>
        <v>1</v>
      </c>
      <c r="K15" s="33" t="s">
        <v>39</v>
      </c>
      <c r="L15" s="33" t="s">
        <v>7</v>
      </c>
      <c r="M15" s="38"/>
      <c r="N15" s="39"/>
      <c r="O15" s="39"/>
      <c r="P15" s="40"/>
      <c r="Q15" s="39"/>
      <c r="R15" s="39"/>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3"/>
      <c r="AV15" s="42"/>
      <c r="AW15" s="42"/>
      <c r="AX15" s="42"/>
      <c r="AY15" s="42"/>
      <c r="AZ15" s="42"/>
      <c r="BA15" s="44">
        <f t="shared" si="1"/>
        <v>0</v>
      </c>
      <c r="BB15" s="44">
        <f t="shared" si="2"/>
        <v>0</v>
      </c>
      <c r="BC15" s="34" t="str">
        <f t="shared" si="3"/>
        <v>INR Zero Only</v>
      </c>
      <c r="IE15" s="36">
        <v>1</v>
      </c>
      <c r="IF15" s="36" t="s">
        <v>29</v>
      </c>
      <c r="IG15" s="36" t="s">
        <v>30</v>
      </c>
      <c r="IH15" s="36">
        <v>10</v>
      </c>
      <c r="II15" s="36" t="s">
        <v>31</v>
      </c>
    </row>
    <row r="16" spans="1:243" s="35" customFormat="1" ht="48" customHeight="1">
      <c r="A16" s="77">
        <v>4</v>
      </c>
      <c r="B16" s="86" t="s">
        <v>179</v>
      </c>
      <c r="C16" s="79" t="s">
        <v>73</v>
      </c>
      <c r="D16" s="77">
        <v>15</v>
      </c>
      <c r="E16" s="77" t="s">
        <v>89</v>
      </c>
      <c r="F16" s="73"/>
      <c r="G16" s="37"/>
      <c r="H16" s="37"/>
      <c r="I16" s="31" t="s">
        <v>33</v>
      </c>
      <c r="J16" s="32">
        <f t="shared" si="0"/>
        <v>1</v>
      </c>
      <c r="K16" s="33" t="s">
        <v>39</v>
      </c>
      <c r="L16" s="33" t="s">
        <v>7</v>
      </c>
      <c r="M16" s="38"/>
      <c r="N16" s="39"/>
      <c r="O16" s="39"/>
      <c r="P16" s="40"/>
      <c r="Q16" s="39"/>
      <c r="R16" s="39"/>
      <c r="S16" s="41"/>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3"/>
      <c r="AV16" s="42"/>
      <c r="AW16" s="42"/>
      <c r="AX16" s="42"/>
      <c r="AY16" s="42"/>
      <c r="AZ16" s="42"/>
      <c r="BA16" s="44">
        <f t="shared" si="1"/>
        <v>0</v>
      </c>
      <c r="BB16" s="44">
        <f t="shared" si="2"/>
        <v>0</v>
      </c>
      <c r="BC16" s="34" t="str">
        <f t="shared" si="3"/>
        <v>INR Zero Only</v>
      </c>
      <c r="IE16" s="36">
        <v>1.02</v>
      </c>
      <c r="IF16" s="36" t="s">
        <v>34</v>
      </c>
      <c r="IG16" s="36" t="s">
        <v>35</v>
      </c>
      <c r="IH16" s="36">
        <v>213</v>
      </c>
      <c r="II16" s="36" t="s">
        <v>32</v>
      </c>
    </row>
    <row r="17" spans="1:243" s="35" customFormat="1" ht="55.5" customHeight="1">
      <c r="A17" s="75">
        <v>5</v>
      </c>
      <c r="B17" s="86" t="s">
        <v>88</v>
      </c>
      <c r="C17" s="79" t="s">
        <v>74</v>
      </c>
      <c r="D17" s="77">
        <v>9</v>
      </c>
      <c r="E17" s="77" t="s">
        <v>89</v>
      </c>
      <c r="F17" s="73"/>
      <c r="G17" s="37"/>
      <c r="H17" s="37"/>
      <c r="I17" s="31" t="s">
        <v>33</v>
      </c>
      <c r="J17" s="32">
        <f t="shared" si="0"/>
        <v>1</v>
      </c>
      <c r="K17" s="33" t="s">
        <v>39</v>
      </c>
      <c r="L17" s="33" t="s">
        <v>7</v>
      </c>
      <c r="M17" s="38"/>
      <c r="N17" s="39"/>
      <c r="O17" s="39"/>
      <c r="P17" s="40"/>
      <c r="Q17" s="39"/>
      <c r="R17" s="39"/>
      <c r="S17" s="41"/>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3"/>
      <c r="AV17" s="42"/>
      <c r="AW17" s="42"/>
      <c r="AX17" s="42"/>
      <c r="AY17" s="42"/>
      <c r="AZ17" s="42"/>
      <c r="BA17" s="44">
        <f t="shared" si="1"/>
        <v>0</v>
      </c>
      <c r="BB17" s="44">
        <f t="shared" si="2"/>
        <v>0</v>
      </c>
      <c r="BC17" s="34" t="str">
        <f t="shared" si="3"/>
        <v>INR Zero Only</v>
      </c>
      <c r="IE17" s="36">
        <v>1</v>
      </c>
      <c r="IF17" s="36" t="s">
        <v>29</v>
      </c>
      <c r="IG17" s="36" t="s">
        <v>30</v>
      </c>
      <c r="IH17" s="36">
        <v>10</v>
      </c>
      <c r="II17" s="36" t="s">
        <v>31</v>
      </c>
    </row>
    <row r="18" spans="1:243" s="35" customFormat="1" ht="108" customHeight="1">
      <c r="A18" s="77">
        <v>6</v>
      </c>
      <c r="B18" s="86" t="s">
        <v>131</v>
      </c>
      <c r="C18" s="79" t="s">
        <v>43</v>
      </c>
      <c r="D18" s="77">
        <v>78</v>
      </c>
      <c r="E18" s="77" t="s">
        <v>89</v>
      </c>
      <c r="F18" s="73"/>
      <c r="G18" s="37"/>
      <c r="H18" s="37"/>
      <c r="I18" s="31" t="s">
        <v>33</v>
      </c>
      <c r="J18" s="32">
        <f t="shared" si="0"/>
        <v>1</v>
      </c>
      <c r="K18" s="33" t="s">
        <v>39</v>
      </c>
      <c r="L18" s="33" t="s">
        <v>7</v>
      </c>
      <c r="M18" s="38"/>
      <c r="N18" s="39"/>
      <c r="O18" s="39"/>
      <c r="P18" s="40"/>
      <c r="Q18" s="39"/>
      <c r="R18" s="39"/>
      <c r="S18" s="41"/>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3"/>
      <c r="AV18" s="42"/>
      <c r="AW18" s="42"/>
      <c r="AX18" s="42"/>
      <c r="AY18" s="42"/>
      <c r="AZ18" s="42"/>
      <c r="BA18" s="44">
        <f t="shared" si="1"/>
        <v>0</v>
      </c>
      <c r="BB18" s="44">
        <f t="shared" si="2"/>
        <v>0</v>
      </c>
      <c r="BC18" s="34" t="str">
        <f t="shared" si="3"/>
        <v>INR Zero Only</v>
      </c>
      <c r="IE18" s="36">
        <v>1.02</v>
      </c>
      <c r="IF18" s="36" t="s">
        <v>34</v>
      </c>
      <c r="IG18" s="36" t="s">
        <v>35</v>
      </c>
      <c r="IH18" s="36">
        <v>213</v>
      </c>
      <c r="II18" s="36" t="s">
        <v>32</v>
      </c>
    </row>
    <row r="19" spans="1:243" s="35" customFormat="1" ht="63.75" customHeight="1">
      <c r="A19" s="75">
        <v>7</v>
      </c>
      <c r="B19" s="86" t="s">
        <v>144</v>
      </c>
      <c r="C19" s="79" t="s">
        <v>44</v>
      </c>
      <c r="D19" s="77">
        <v>2.18</v>
      </c>
      <c r="E19" s="77" t="s">
        <v>87</v>
      </c>
      <c r="F19" s="73"/>
      <c r="G19" s="37"/>
      <c r="H19" s="37"/>
      <c r="I19" s="31" t="s">
        <v>33</v>
      </c>
      <c r="J19" s="32">
        <f t="shared" si="0"/>
        <v>1</v>
      </c>
      <c r="K19" s="33" t="s">
        <v>39</v>
      </c>
      <c r="L19" s="33" t="s">
        <v>7</v>
      </c>
      <c r="M19" s="38"/>
      <c r="N19" s="39"/>
      <c r="O19" s="39"/>
      <c r="P19" s="40"/>
      <c r="Q19" s="39"/>
      <c r="R19" s="39"/>
      <c r="S19" s="41"/>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3"/>
      <c r="AV19" s="42"/>
      <c r="AW19" s="42"/>
      <c r="AX19" s="42"/>
      <c r="AY19" s="42"/>
      <c r="AZ19" s="42"/>
      <c r="BA19" s="44">
        <f t="shared" si="1"/>
        <v>0</v>
      </c>
      <c r="BB19" s="44">
        <f t="shared" si="2"/>
        <v>0</v>
      </c>
      <c r="BC19" s="34" t="str">
        <f t="shared" si="3"/>
        <v>INR Zero Only</v>
      </c>
      <c r="IE19" s="36">
        <v>1</v>
      </c>
      <c r="IF19" s="36" t="s">
        <v>29</v>
      </c>
      <c r="IG19" s="36" t="s">
        <v>30</v>
      </c>
      <c r="IH19" s="36">
        <v>10</v>
      </c>
      <c r="II19" s="36" t="s">
        <v>31</v>
      </c>
    </row>
    <row r="20" spans="1:243" s="35" customFormat="1" ht="128.25" customHeight="1">
      <c r="A20" s="77">
        <v>8</v>
      </c>
      <c r="B20" s="86" t="s">
        <v>180</v>
      </c>
      <c r="C20" s="79" t="s">
        <v>45</v>
      </c>
      <c r="D20" s="77">
        <v>15</v>
      </c>
      <c r="E20" s="77" t="s">
        <v>89</v>
      </c>
      <c r="F20" s="73"/>
      <c r="G20" s="37"/>
      <c r="H20" s="37"/>
      <c r="I20" s="31" t="s">
        <v>33</v>
      </c>
      <c r="J20" s="32">
        <f t="shared" si="0"/>
        <v>1</v>
      </c>
      <c r="K20" s="33" t="s">
        <v>39</v>
      </c>
      <c r="L20" s="33" t="s">
        <v>7</v>
      </c>
      <c r="M20" s="38"/>
      <c r="N20" s="39"/>
      <c r="O20" s="39"/>
      <c r="P20" s="40"/>
      <c r="Q20" s="39"/>
      <c r="R20" s="39"/>
      <c r="S20" s="41"/>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3"/>
      <c r="AV20" s="42"/>
      <c r="AW20" s="42"/>
      <c r="AX20" s="42"/>
      <c r="AY20" s="42"/>
      <c r="AZ20" s="42"/>
      <c r="BA20" s="44">
        <f t="shared" si="1"/>
        <v>0</v>
      </c>
      <c r="BB20" s="44">
        <f t="shared" si="2"/>
        <v>0</v>
      </c>
      <c r="BC20" s="34" t="str">
        <f t="shared" si="3"/>
        <v>INR Zero Only</v>
      </c>
      <c r="IE20" s="36">
        <v>1.02</v>
      </c>
      <c r="IF20" s="36" t="s">
        <v>34</v>
      </c>
      <c r="IG20" s="36" t="s">
        <v>35</v>
      </c>
      <c r="IH20" s="36">
        <v>213</v>
      </c>
      <c r="II20" s="36" t="s">
        <v>32</v>
      </c>
    </row>
    <row r="21" spans="1:243" s="35" customFormat="1" ht="62.25" customHeight="1">
      <c r="A21" s="75">
        <v>9</v>
      </c>
      <c r="B21" s="86" t="s">
        <v>182</v>
      </c>
      <c r="C21" s="79" t="s">
        <v>46</v>
      </c>
      <c r="D21" s="77">
        <v>20</v>
      </c>
      <c r="E21" s="77" t="s">
        <v>138</v>
      </c>
      <c r="F21" s="73"/>
      <c r="G21" s="37"/>
      <c r="H21" s="37"/>
      <c r="I21" s="31" t="s">
        <v>33</v>
      </c>
      <c r="J21" s="32">
        <f t="shared" si="0"/>
        <v>1</v>
      </c>
      <c r="K21" s="33" t="s">
        <v>39</v>
      </c>
      <c r="L21" s="33" t="s">
        <v>7</v>
      </c>
      <c r="M21" s="38"/>
      <c r="N21" s="39"/>
      <c r="O21" s="39"/>
      <c r="P21" s="40"/>
      <c r="Q21" s="39"/>
      <c r="R21" s="39"/>
      <c r="S21" s="41"/>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3"/>
      <c r="AV21" s="42"/>
      <c r="AW21" s="42"/>
      <c r="AX21" s="42"/>
      <c r="AY21" s="42"/>
      <c r="AZ21" s="42"/>
      <c r="BA21" s="44">
        <f t="shared" si="1"/>
        <v>0</v>
      </c>
      <c r="BB21" s="44">
        <f t="shared" si="2"/>
        <v>0</v>
      </c>
      <c r="BC21" s="34" t="str">
        <f t="shared" si="3"/>
        <v>INR Zero Only</v>
      </c>
      <c r="IE21" s="36">
        <v>1.02</v>
      </c>
      <c r="IF21" s="36" t="s">
        <v>34</v>
      </c>
      <c r="IG21" s="36" t="s">
        <v>35</v>
      </c>
      <c r="IH21" s="36">
        <v>213</v>
      </c>
      <c r="II21" s="36" t="s">
        <v>32</v>
      </c>
    </row>
    <row r="22" spans="1:243" s="35" customFormat="1" ht="61.5" customHeight="1">
      <c r="A22" s="77">
        <v>10</v>
      </c>
      <c r="B22" s="86" t="s">
        <v>181</v>
      </c>
      <c r="C22" s="79" t="s">
        <v>47</v>
      </c>
      <c r="D22" s="77">
        <v>9</v>
      </c>
      <c r="E22" s="77" t="s">
        <v>89</v>
      </c>
      <c r="F22" s="73"/>
      <c r="G22" s="37"/>
      <c r="H22" s="37"/>
      <c r="I22" s="31" t="s">
        <v>33</v>
      </c>
      <c r="J22" s="32">
        <f t="shared" si="0"/>
        <v>1</v>
      </c>
      <c r="K22" s="33" t="s">
        <v>39</v>
      </c>
      <c r="L22" s="33" t="s">
        <v>7</v>
      </c>
      <c r="M22" s="38"/>
      <c r="N22" s="39"/>
      <c r="O22" s="39"/>
      <c r="P22" s="40"/>
      <c r="Q22" s="39"/>
      <c r="R22" s="39"/>
      <c r="S22" s="41"/>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3"/>
      <c r="AV22" s="42"/>
      <c r="AW22" s="42"/>
      <c r="AX22" s="42"/>
      <c r="AY22" s="42"/>
      <c r="AZ22" s="42"/>
      <c r="BA22" s="44">
        <f t="shared" si="1"/>
        <v>0</v>
      </c>
      <c r="BB22" s="44">
        <f t="shared" si="2"/>
        <v>0</v>
      </c>
      <c r="BC22" s="34" t="str">
        <f t="shared" si="3"/>
        <v>INR Zero Only</v>
      </c>
      <c r="IE22" s="36">
        <v>1.02</v>
      </c>
      <c r="IF22" s="36" t="s">
        <v>34</v>
      </c>
      <c r="IG22" s="36" t="s">
        <v>35</v>
      </c>
      <c r="IH22" s="36">
        <v>213</v>
      </c>
      <c r="II22" s="36" t="s">
        <v>32</v>
      </c>
    </row>
    <row r="23" spans="1:243" s="35" customFormat="1" ht="110.25" customHeight="1">
      <c r="A23" s="75">
        <v>11</v>
      </c>
      <c r="B23" s="86" t="s">
        <v>133</v>
      </c>
      <c r="C23" s="79" t="s">
        <v>48</v>
      </c>
      <c r="D23" s="77">
        <v>16</v>
      </c>
      <c r="E23" s="77" t="s">
        <v>112</v>
      </c>
      <c r="F23" s="73"/>
      <c r="G23" s="37"/>
      <c r="H23" s="37"/>
      <c r="I23" s="31" t="s">
        <v>33</v>
      </c>
      <c r="J23" s="32">
        <f t="shared" si="0"/>
        <v>1</v>
      </c>
      <c r="K23" s="33" t="s">
        <v>39</v>
      </c>
      <c r="L23" s="33" t="s">
        <v>7</v>
      </c>
      <c r="M23" s="38"/>
      <c r="N23" s="39"/>
      <c r="O23" s="39"/>
      <c r="P23" s="40"/>
      <c r="Q23" s="39"/>
      <c r="R23" s="39"/>
      <c r="S23" s="41"/>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3"/>
      <c r="AV23" s="42"/>
      <c r="AW23" s="42"/>
      <c r="AX23" s="42"/>
      <c r="AY23" s="42"/>
      <c r="AZ23" s="42"/>
      <c r="BA23" s="44">
        <f t="shared" si="1"/>
        <v>0</v>
      </c>
      <c r="BB23" s="44">
        <f t="shared" si="2"/>
        <v>0</v>
      </c>
      <c r="BC23" s="34" t="str">
        <f t="shared" si="3"/>
        <v>INR Zero Only</v>
      </c>
      <c r="IE23" s="36">
        <v>1</v>
      </c>
      <c r="IF23" s="36" t="s">
        <v>29</v>
      </c>
      <c r="IG23" s="36" t="s">
        <v>30</v>
      </c>
      <c r="IH23" s="36">
        <v>10</v>
      </c>
      <c r="II23" s="36" t="s">
        <v>31</v>
      </c>
    </row>
    <row r="24" spans="1:243" s="35" customFormat="1" ht="77.25" customHeight="1">
      <c r="A24" s="77">
        <v>12</v>
      </c>
      <c r="B24" s="86" t="s">
        <v>157</v>
      </c>
      <c r="C24" s="79" t="s">
        <v>49</v>
      </c>
      <c r="D24" s="77">
        <v>0.44</v>
      </c>
      <c r="E24" s="77" t="s">
        <v>87</v>
      </c>
      <c r="F24" s="73"/>
      <c r="G24" s="37"/>
      <c r="H24" s="37"/>
      <c r="I24" s="31" t="s">
        <v>33</v>
      </c>
      <c r="J24" s="32">
        <f t="shared" si="0"/>
        <v>1</v>
      </c>
      <c r="K24" s="33" t="s">
        <v>39</v>
      </c>
      <c r="L24" s="33" t="s">
        <v>7</v>
      </c>
      <c r="M24" s="38"/>
      <c r="N24" s="39"/>
      <c r="O24" s="39"/>
      <c r="P24" s="40"/>
      <c r="Q24" s="39"/>
      <c r="R24" s="39"/>
      <c r="S24" s="41"/>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3"/>
      <c r="AV24" s="42"/>
      <c r="AW24" s="42"/>
      <c r="AX24" s="42"/>
      <c r="AY24" s="42"/>
      <c r="AZ24" s="42"/>
      <c r="BA24" s="44">
        <f t="shared" si="1"/>
        <v>0</v>
      </c>
      <c r="BB24" s="44">
        <f t="shared" si="2"/>
        <v>0</v>
      </c>
      <c r="BC24" s="34" t="str">
        <f t="shared" si="3"/>
        <v>INR Zero Only</v>
      </c>
      <c r="IE24" s="36">
        <v>1</v>
      </c>
      <c r="IF24" s="36" t="s">
        <v>29</v>
      </c>
      <c r="IG24" s="36" t="s">
        <v>30</v>
      </c>
      <c r="IH24" s="36">
        <v>10</v>
      </c>
      <c r="II24" s="36" t="s">
        <v>31</v>
      </c>
    </row>
    <row r="25" spans="1:243" s="35" customFormat="1" ht="93" customHeight="1">
      <c r="A25" s="75">
        <v>13</v>
      </c>
      <c r="B25" s="86" t="s">
        <v>158</v>
      </c>
      <c r="C25" s="79" t="s">
        <v>52</v>
      </c>
      <c r="D25" s="77">
        <v>21.6</v>
      </c>
      <c r="E25" s="77" t="s">
        <v>89</v>
      </c>
      <c r="F25" s="73"/>
      <c r="G25" s="37"/>
      <c r="H25" s="37"/>
      <c r="I25" s="31" t="s">
        <v>33</v>
      </c>
      <c r="J25" s="32">
        <f t="shared" si="0"/>
        <v>1</v>
      </c>
      <c r="K25" s="33" t="s">
        <v>39</v>
      </c>
      <c r="L25" s="33" t="s">
        <v>7</v>
      </c>
      <c r="M25" s="38"/>
      <c r="N25" s="39"/>
      <c r="O25" s="39"/>
      <c r="P25" s="40"/>
      <c r="Q25" s="39"/>
      <c r="R25" s="39"/>
      <c r="S25" s="41"/>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3"/>
      <c r="AV25" s="42"/>
      <c r="AW25" s="42"/>
      <c r="AX25" s="42"/>
      <c r="AY25" s="42"/>
      <c r="AZ25" s="42"/>
      <c r="BA25" s="44">
        <f t="shared" si="1"/>
        <v>0</v>
      </c>
      <c r="BB25" s="44">
        <f t="shared" si="2"/>
        <v>0</v>
      </c>
      <c r="BC25" s="34" t="str">
        <f t="shared" si="3"/>
        <v>INR Zero Only</v>
      </c>
      <c r="IE25" s="36">
        <v>1.02</v>
      </c>
      <c r="IF25" s="36" t="s">
        <v>34</v>
      </c>
      <c r="IG25" s="36" t="s">
        <v>35</v>
      </c>
      <c r="IH25" s="36">
        <v>213</v>
      </c>
      <c r="II25" s="36" t="s">
        <v>32</v>
      </c>
    </row>
    <row r="26" spans="1:243" s="35" customFormat="1" ht="288.75" customHeight="1">
      <c r="A26" s="77">
        <v>14</v>
      </c>
      <c r="B26" s="86" t="s">
        <v>159</v>
      </c>
      <c r="C26" s="79" t="s">
        <v>53</v>
      </c>
      <c r="D26" s="77">
        <v>8.4</v>
      </c>
      <c r="E26" s="77" t="s">
        <v>89</v>
      </c>
      <c r="F26" s="73"/>
      <c r="G26" s="37"/>
      <c r="H26" s="37"/>
      <c r="I26" s="31" t="s">
        <v>33</v>
      </c>
      <c r="J26" s="32">
        <f t="shared" si="0"/>
        <v>1</v>
      </c>
      <c r="K26" s="33" t="s">
        <v>39</v>
      </c>
      <c r="L26" s="33" t="s">
        <v>7</v>
      </c>
      <c r="M26" s="38"/>
      <c r="N26" s="39"/>
      <c r="O26" s="39"/>
      <c r="P26" s="40"/>
      <c r="Q26" s="39"/>
      <c r="R26" s="39"/>
      <c r="S26" s="41"/>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3"/>
      <c r="AV26" s="42"/>
      <c r="AW26" s="42"/>
      <c r="AX26" s="42"/>
      <c r="AY26" s="42"/>
      <c r="AZ26" s="42"/>
      <c r="BA26" s="44">
        <f t="shared" si="1"/>
        <v>0</v>
      </c>
      <c r="BB26" s="44">
        <f t="shared" si="2"/>
        <v>0</v>
      </c>
      <c r="BC26" s="34" t="str">
        <f t="shared" si="3"/>
        <v>INR Zero Only</v>
      </c>
      <c r="IE26" s="36">
        <v>1.02</v>
      </c>
      <c r="IF26" s="36" t="s">
        <v>34</v>
      </c>
      <c r="IG26" s="36" t="s">
        <v>35</v>
      </c>
      <c r="IH26" s="36">
        <v>213</v>
      </c>
      <c r="II26" s="36" t="s">
        <v>32</v>
      </c>
    </row>
    <row r="27" spans="1:243" s="35" customFormat="1" ht="65.25" customHeight="1">
      <c r="A27" s="75">
        <v>15</v>
      </c>
      <c r="B27" s="86" t="s">
        <v>160</v>
      </c>
      <c r="C27" s="79" t="s">
        <v>54</v>
      </c>
      <c r="D27" s="77">
        <v>4.2</v>
      </c>
      <c r="E27" s="77" t="s">
        <v>89</v>
      </c>
      <c r="F27" s="73"/>
      <c r="G27" s="37"/>
      <c r="H27" s="37"/>
      <c r="I27" s="31" t="s">
        <v>33</v>
      </c>
      <c r="J27" s="32">
        <f t="shared" si="0"/>
        <v>1</v>
      </c>
      <c r="K27" s="33" t="s">
        <v>39</v>
      </c>
      <c r="L27" s="33" t="s">
        <v>7</v>
      </c>
      <c r="M27" s="38"/>
      <c r="N27" s="39"/>
      <c r="O27" s="39"/>
      <c r="P27" s="40"/>
      <c r="Q27" s="39"/>
      <c r="R27" s="39"/>
      <c r="S27" s="41"/>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3"/>
      <c r="AV27" s="42"/>
      <c r="AW27" s="42"/>
      <c r="AX27" s="42"/>
      <c r="AY27" s="42"/>
      <c r="AZ27" s="42"/>
      <c r="BA27" s="44">
        <f t="shared" si="1"/>
        <v>0</v>
      </c>
      <c r="BB27" s="44">
        <f t="shared" si="2"/>
        <v>0</v>
      </c>
      <c r="BC27" s="34" t="str">
        <f t="shared" si="3"/>
        <v>INR Zero Only</v>
      </c>
      <c r="IE27" s="36">
        <v>1</v>
      </c>
      <c r="IF27" s="36" t="s">
        <v>29</v>
      </c>
      <c r="IG27" s="36" t="s">
        <v>30</v>
      </c>
      <c r="IH27" s="36">
        <v>10</v>
      </c>
      <c r="II27" s="36" t="s">
        <v>31</v>
      </c>
    </row>
    <row r="28" spans="1:243" s="35" customFormat="1" ht="38.25" customHeight="1">
      <c r="A28" s="77">
        <v>16</v>
      </c>
      <c r="B28" s="86" t="s">
        <v>161</v>
      </c>
      <c r="C28" s="79" t="s">
        <v>55</v>
      </c>
      <c r="D28" s="77">
        <v>5</v>
      </c>
      <c r="E28" s="77" t="s">
        <v>89</v>
      </c>
      <c r="F28" s="73"/>
      <c r="G28" s="37"/>
      <c r="H28" s="37"/>
      <c r="I28" s="31" t="s">
        <v>33</v>
      </c>
      <c r="J28" s="32">
        <f t="shared" si="0"/>
        <v>1</v>
      </c>
      <c r="K28" s="33" t="s">
        <v>39</v>
      </c>
      <c r="L28" s="33" t="s">
        <v>7</v>
      </c>
      <c r="M28" s="38"/>
      <c r="N28" s="39"/>
      <c r="O28" s="39"/>
      <c r="P28" s="40"/>
      <c r="Q28" s="39"/>
      <c r="R28" s="39"/>
      <c r="S28" s="41"/>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3"/>
      <c r="AV28" s="42"/>
      <c r="AW28" s="42"/>
      <c r="AX28" s="42"/>
      <c r="AY28" s="42"/>
      <c r="AZ28" s="42"/>
      <c r="BA28" s="44">
        <f t="shared" si="1"/>
        <v>0</v>
      </c>
      <c r="BB28" s="44">
        <f t="shared" si="2"/>
        <v>0</v>
      </c>
      <c r="BC28" s="34" t="str">
        <f t="shared" si="3"/>
        <v>INR Zero Only</v>
      </c>
      <c r="IE28" s="36">
        <v>1.02</v>
      </c>
      <c r="IF28" s="36" t="s">
        <v>34</v>
      </c>
      <c r="IG28" s="36" t="s">
        <v>35</v>
      </c>
      <c r="IH28" s="36">
        <v>213</v>
      </c>
      <c r="II28" s="36" t="s">
        <v>32</v>
      </c>
    </row>
    <row r="29" spans="1:243" s="35" customFormat="1" ht="46.5" customHeight="1">
      <c r="A29" s="75">
        <v>17</v>
      </c>
      <c r="B29" s="86" t="s">
        <v>134</v>
      </c>
      <c r="C29" s="79" t="s">
        <v>56</v>
      </c>
      <c r="D29" s="77">
        <v>4.32</v>
      </c>
      <c r="E29" s="77" t="s">
        <v>89</v>
      </c>
      <c r="F29" s="73"/>
      <c r="G29" s="37"/>
      <c r="H29" s="37"/>
      <c r="I29" s="31" t="s">
        <v>33</v>
      </c>
      <c r="J29" s="32">
        <f t="shared" si="0"/>
        <v>1</v>
      </c>
      <c r="K29" s="33" t="s">
        <v>39</v>
      </c>
      <c r="L29" s="33" t="s">
        <v>7</v>
      </c>
      <c r="M29" s="38"/>
      <c r="N29" s="39"/>
      <c r="O29" s="39"/>
      <c r="P29" s="40"/>
      <c r="Q29" s="39"/>
      <c r="R29" s="39"/>
      <c r="S29" s="41"/>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3"/>
      <c r="AV29" s="42"/>
      <c r="AW29" s="42"/>
      <c r="AX29" s="42"/>
      <c r="AY29" s="42"/>
      <c r="AZ29" s="42"/>
      <c r="BA29" s="44">
        <f t="shared" si="1"/>
        <v>0</v>
      </c>
      <c r="BB29" s="44">
        <f t="shared" si="2"/>
        <v>0</v>
      </c>
      <c r="BC29" s="34" t="str">
        <f t="shared" si="3"/>
        <v>INR Zero Only</v>
      </c>
      <c r="IE29" s="36">
        <v>1.02</v>
      </c>
      <c r="IF29" s="36" t="s">
        <v>34</v>
      </c>
      <c r="IG29" s="36" t="s">
        <v>35</v>
      </c>
      <c r="IH29" s="36">
        <v>213</v>
      </c>
      <c r="II29" s="36" t="s">
        <v>32</v>
      </c>
    </row>
    <row r="30" spans="1:243" s="35" customFormat="1" ht="49.5" customHeight="1">
      <c r="A30" s="77">
        <v>18</v>
      </c>
      <c r="B30" s="86" t="s">
        <v>183</v>
      </c>
      <c r="C30" s="79" t="s">
        <v>57</v>
      </c>
      <c r="D30" s="77">
        <v>18.17</v>
      </c>
      <c r="E30" s="77" t="s">
        <v>91</v>
      </c>
      <c r="F30" s="73"/>
      <c r="G30" s="37"/>
      <c r="H30" s="37"/>
      <c r="I30" s="31" t="s">
        <v>33</v>
      </c>
      <c r="J30" s="32">
        <f>IF(I30="Less(-)",-1,1)</f>
        <v>1</v>
      </c>
      <c r="K30" s="33" t="s">
        <v>39</v>
      </c>
      <c r="L30" s="33" t="s">
        <v>7</v>
      </c>
      <c r="M30" s="38"/>
      <c r="N30" s="39"/>
      <c r="O30" s="39"/>
      <c r="P30" s="40"/>
      <c r="Q30" s="39"/>
      <c r="R30" s="39"/>
      <c r="S30" s="41"/>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3"/>
      <c r="AV30" s="42"/>
      <c r="AW30" s="42"/>
      <c r="AX30" s="42"/>
      <c r="AY30" s="42"/>
      <c r="AZ30" s="42"/>
      <c r="BA30" s="44">
        <f>total_amount_ba($B$2,$D$2,D30,F30,J30,K30,M30)</f>
        <v>0</v>
      </c>
      <c r="BB30" s="44">
        <f>BA30+SUM(N30:AZ30)</f>
        <v>0</v>
      </c>
      <c r="BC30" s="34" t="str">
        <f>SpellNumber(L30,BB30)</f>
        <v>INR Zero Only</v>
      </c>
      <c r="IE30" s="36">
        <v>1.02</v>
      </c>
      <c r="IF30" s="36" t="s">
        <v>34</v>
      </c>
      <c r="IG30" s="36" t="s">
        <v>35</v>
      </c>
      <c r="IH30" s="36">
        <v>213</v>
      </c>
      <c r="II30" s="36" t="s">
        <v>32</v>
      </c>
    </row>
    <row r="31" spans="1:243" s="35" customFormat="1" ht="64.5" customHeight="1">
      <c r="A31" s="75">
        <v>19</v>
      </c>
      <c r="B31" s="86" t="s">
        <v>148</v>
      </c>
      <c r="C31" s="79" t="s">
        <v>58</v>
      </c>
      <c r="D31" s="77">
        <v>0.3</v>
      </c>
      <c r="E31" s="77" t="s">
        <v>87</v>
      </c>
      <c r="F31" s="73"/>
      <c r="G31" s="37"/>
      <c r="H31" s="37"/>
      <c r="I31" s="31" t="s">
        <v>33</v>
      </c>
      <c r="J31" s="32">
        <f>IF(I31="Less(-)",-1,1)</f>
        <v>1</v>
      </c>
      <c r="K31" s="33" t="s">
        <v>39</v>
      </c>
      <c r="L31" s="33" t="s">
        <v>7</v>
      </c>
      <c r="M31" s="38"/>
      <c r="N31" s="39"/>
      <c r="O31" s="39"/>
      <c r="P31" s="40"/>
      <c r="Q31" s="39"/>
      <c r="R31" s="39"/>
      <c r="S31" s="41"/>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3"/>
      <c r="AV31" s="42"/>
      <c r="AW31" s="42"/>
      <c r="AX31" s="42"/>
      <c r="AY31" s="42"/>
      <c r="AZ31" s="42"/>
      <c r="BA31" s="44">
        <f>total_amount_ba($B$2,$D$2,D31,F31,J31,K31,M31)</f>
        <v>0</v>
      </c>
      <c r="BB31" s="44">
        <f>BA31+SUM(N31:AZ31)</f>
        <v>0</v>
      </c>
      <c r="BC31" s="34" t="str">
        <f>SpellNumber(L31,BB31)</f>
        <v>INR Zero Only</v>
      </c>
      <c r="IE31" s="36">
        <v>1.02</v>
      </c>
      <c r="IF31" s="36" t="s">
        <v>34</v>
      </c>
      <c r="IG31" s="36" t="s">
        <v>35</v>
      </c>
      <c r="IH31" s="36">
        <v>213</v>
      </c>
      <c r="II31" s="36" t="s">
        <v>32</v>
      </c>
    </row>
    <row r="32" spans="1:243" s="35" customFormat="1" ht="39.75" customHeight="1">
      <c r="A32" s="77">
        <v>20</v>
      </c>
      <c r="B32" s="86" t="s">
        <v>185</v>
      </c>
      <c r="C32" s="79" t="s">
        <v>59</v>
      </c>
      <c r="D32" s="77">
        <v>8.64</v>
      </c>
      <c r="E32" s="77" t="s">
        <v>89</v>
      </c>
      <c r="F32" s="73"/>
      <c r="G32" s="37"/>
      <c r="H32" s="37"/>
      <c r="I32" s="31" t="s">
        <v>33</v>
      </c>
      <c r="J32" s="32">
        <f>IF(I32="Less(-)",-1,1)</f>
        <v>1</v>
      </c>
      <c r="K32" s="33" t="s">
        <v>39</v>
      </c>
      <c r="L32" s="33" t="s">
        <v>7</v>
      </c>
      <c r="M32" s="38"/>
      <c r="N32" s="39"/>
      <c r="O32" s="39"/>
      <c r="P32" s="40"/>
      <c r="Q32" s="39"/>
      <c r="R32" s="39"/>
      <c r="S32" s="41"/>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3"/>
      <c r="AV32" s="42"/>
      <c r="AW32" s="42"/>
      <c r="AX32" s="42"/>
      <c r="AY32" s="42"/>
      <c r="AZ32" s="42"/>
      <c r="BA32" s="44">
        <f>total_amount_ba($B$2,$D$2,D32,F32,J32,K32,M32)</f>
        <v>0</v>
      </c>
      <c r="BB32" s="44">
        <f>BA32+SUM(N32:AZ32)</f>
        <v>0</v>
      </c>
      <c r="BC32" s="34" t="str">
        <f>SpellNumber(L32,BB32)</f>
        <v>INR Zero Only</v>
      </c>
      <c r="IE32" s="36">
        <v>1.02</v>
      </c>
      <c r="IF32" s="36" t="s">
        <v>34</v>
      </c>
      <c r="IG32" s="36" t="s">
        <v>35</v>
      </c>
      <c r="IH32" s="36">
        <v>213</v>
      </c>
      <c r="II32" s="36" t="s">
        <v>32</v>
      </c>
    </row>
    <row r="33" spans="1:243" s="35" customFormat="1" ht="107.25" customHeight="1">
      <c r="A33" s="75">
        <v>21</v>
      </c>
      <c r="B33" s="86" t="s">
        <v>186</v>
      </c>
      <c r="C33" s="79" t="s">
        <v>60</v>
      </c>
      <c r="D33" s="77">
        <v>36.5</v>
      </c>
      <c r="E33" s="77" t="s">
        <v>89</v>
      </c>
      <c r="F33" s="73"/>
      <c r="G33" s="37"/>
      <c r="H33" s="37"/>
      <c r="I33" s="31" t="s">
        <v>33</v>
      </c>
      <c r="J33" s="32">
        <f>IF(I33="Less(-)",-1,1)</f>
        <v>1</v>
      </c>
      <c r="K33" s="33" t="s">
        <v>39</v>
      </c>
      <c r="L33" s="33" t="s">
        <v>7</v>
      </c>
      <c r="M33" s="38"/>
      <c r="N33" s="39"/>
      <c r="O33" s="39"/>
      <c r="P33" s="40"/>
      <c r="Q33" s="39"/>
      <c r="R33" s="39"/>
      <c r="S33" s="41"/>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3"/>
      <c r="AV33" s="42"/>
      <c r="AW33" s="42"/>
      <c r="AX33" s="42"/>
      <c r="AY33" s="42"/>
      <c r="AZ33" s="42"/>
      <c r="BA33" s="44">
        <f>total_amount_ba($B$2,$D$2,D33,F33,J33,K33,M33)</f>
        <v>0</v>
      </c>
      <c r="BB33" s="44">
        <f>BA33+SUM(N33:AZ33)</f>
        <v>0</v>
      </c>
      <c r="BC33" s="34" t="str">
        <f>SpellNumber(L33,BB33)</f>
        <v>INR Zero Only</v>
      </c>
      <c r="IE33" s="36">
        <v>1.02</v>
      </c>
      <c r="IF33" s="36" t="s">
        <v>34</v>
      </c>
      <c r="IG33" s="36" t="s">
        <v>35</v>
      </c>
      <c r="IH33" s="36">
        <v>213</v>
      </c>
      <c r="II33" s="36" t="s">
        <v>32</v>
      </c>
    </row>
    <row r="34" spans="1:243" s="35" customFormat="1" ht="73.5" customHeight="1">
      <c r="A34" s="77">
        <v>22</v>
      </c>
      <c r="B34" s="86" t="s">
        <v>135</v>
      </c>
      <c r="C34" s="79" t="s">
        <v>61</v>
      </c>
      <c r="D34" s="77">
        <v>6</v>
      </c>
      <c r="E34" s="77" t="s">
        <v>83</v>
      </c>
      <c r="F34" s="73"/>
      <c r="G34" s="37"/>
      <c r="H34" s="37"/>
      <c r="I34" s="31" t="s">
        <v>33</v>
      </c>
      <c r="J34" s="32">
        <f aca="true" t="shared" si="4" ref="J34:J42">IF(I34="Less(-)",-1,1)</f>
        <v>1</v>
      </c>
      <c r="K34" s="33" t="s">
        <v>39</v>
      </c>
      <c r="L34" s="33" t="s">
        <v>7</v>
      </c>
      <c r="M34" s="38"/>
      <c r="N34" s="39"/>
      <c r="O34" s="39"/>
      <c r="P34" s="40"/>
      <c r="Q34" s="39"/>
      <c r="R34" s="39"/>
      <c r="S34" s="41"/>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3"/>
      <c r="AV34" s="42"/>
      <c r="AW34" s="42"/>
      <c r="AX34" s="42"/>
      <c r="AY34" s="42"/>
      <c r="AZ34" s="42"/>
      <c r="BA34" s="44">
        <f aca="true" t="shared" si="5" ref="BA34:BA42">total_amount_ba($B$2,$D$2,D34,F34,J34,K34,M34)</f>
        <v>0</v>
      </c>
      <c r="BB34" s="44">
        <f aca="true" t="shared" si="6" ref="BB34:BB42">BA34+SUM(N34:AZ34)</f>
        <v>0</v>
      </c>
      <c r="BC34" s="34" t="str">
        <f aca="true" t="shared" si="7" ref="BC34:BC42">SpellNumber(L34,BB34)</f>
        <v>INR Zero Only</v>
      </c>
      <c r="IE34" s="36">
        <v>1.02</v>
      </c>
      <c r="IF34" s="36" t="s">
        <v>34</v>
      </c>
      <c r="IG34" s="36" t="s">
        <v>35</v>
      </c>
      <c r="IH34" s="36">
        <v>213</v>
      </c>
      <c r="II34" s="36" t="s">
        <v>32</v>
      </c>
    </row>
    <row r="35" spans="1:243" s="35" customFormat="1" ht="136.5" customHeight="1">
      <c r="A35" s="75">
        <v>23</v>
      </c>
      <c r="B35" s="86" t="s">
        <v>151</v>
      </c>
      <c r="C35" s="79" t="s">
        <v>62</v>
      </c>
      <c r="D35" s="77">
        <v>3.48</v>
      </c>
      <c r="E35" s="77" t="s">
        <v>89</v>
      </c>
      <c r="F35" s="73"/>
      <c r="G35" s="37"/>
      <c r="H35" s="37"/>
      <c r="I35" s="31" t="s">
        <v>33</v>
      </c>
      <c r="J35" s="32">
        <f t="shared" si="4"/>
        <v>1</v>
      </c>
      <c r="K35" s="33" t="s">
        <v>39</v>
      </c>
      <c r="L35" s="33" t="s">
        <v>7</v>
      </c>
      <c r="M35" s="38"/>
      <c r="N35" s="39"/>
      <c r="O35" s="39"/>
      <c r="P35" s="40"/>
      <c r="Q35" s="39"/>
      <c r="R35" s="39"/>
      <c r="S35" s="41"/>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3"/>
      <c r="AV35" s="42"/>
      <c r="AW35" s="42"/>
      <c r="AX35" s="42"/>
      <c r="AY35" s="42"/>
      <c r="AZ35" s="42"/>
      <c r="BA35" s="44">
        <f t="shared" si="5"/>
        <v>0</v>
      </c>
      <c r="BB35" s="44">
        <f t="shared" si="6"/>
        <v>0</v>
      </c>
      <c r="BC35" s="34" t="str">
        <f t="shared" si="7"/>
        <v>INR Zero Only</v>
      </c>
      <c r="IE35" s="36">
        <v>1.02</v>
      </c>
      <c r="IF35" s="36" t="s">
        <v>34</v>
      </c>
      <c r="IG35" s="36" t="s">
        <v>35</v>
      </c>
      <c r="IH35" s="36">
        <v>213</v>
      </c>
      <c r="II35" s="36" t="s">
        <v>32</v>
      </c>
    </row>
    <row r="36" spans="1:243" s="35" customFormat="1" ht="50.25" customHeight="1">
      <c r="A36" s="77">
        <v>24</v>
      </c>
      <c r="B36" s="86" t="s">
        <v>93</v>
      </c>
      <c r="C36" s="79" t="s">
        <v>63</v>
      </c>
      <c r="D36" s="77">
        <v>405.2</v>
      </c>
      <c r="E36" s="77" t="s">
        <v>89</v>
      </c>
      <c r="F36" s="73"/>
      <c r="G36" s="37"/>
      <c r="H36" s="37"/>
      <c r="I36" s="31" t="s">
        <v>33</v>
      </c>
      <c r="J36" s="32">
        <f>IF(I36="Less(-)",-1,1)</f>
        <v>1</v>
      </c>
      <c r="K36" s="33" t="s">
        <v>39</v>
      </c>
      <c r="L36" s="33" t="s">
        <v>7</v>
      </c>
      <c r="M36" s="38"/>
      <c r="N36" s="39"/>
      <c r="O36" s="39"/>
      <c r="P36" s="40"/>
      <c r="Q36" s="39"/>
      <c r="R36" s="39"/>
      <c r="S36" s="41"/>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3"/>
      <c r="AV36" s="42"/>
      <c r="AW36" s="42"/>
      <c r="AX36" s="42"/>
      <c r="AY36" s="42"/>
      <c r="AZ36" s="42"/>
      <c r="BA36" s="44">
        <f>total_amount_ba($B$2,$D$2,D36,F36,J36,K36,M36)</f>
        <v>0</v>
      </c>
      <c r="BB36" s="44">
        <f>BA36+SUM(N36:AZ36)</f>
        <v>0</v>
      </c>
      <c r="BC36" s="34" t="str">
        <f>SpellNumber(L36,BB36)</f>
        <v>INR Zero Only</v>
      </c>
      <c r="IE36" s="36">
        <v>1</v>
      </c>
      <c r="IF36" s="36" t="s">
        <v>29</v>
      </c>
      <c r="IG36" s="36" t="s">
        <v>30</v>
      </c>
      <c r="IH36" s="36">
        <v>10</v>
      </c>
      <c r="II36" s="36" t="s">
        <v>31</v>
      </c>
    </row>
    <row r="37" spans="1:243" s="35" customFormat="1" ht="45.75" customHeight="1">
      <c r="A37" s="75">
        <v>25</v>
      </c>
      <c r="B37" s="86" t="s">
        <v>188</v>
      </c>
      <c r="C37" s="79" t="s">
        <v>64</v>
      </c>
      <c r="D37" s="77">
        <v>146.52</v>
      </c>
      <c r="E37" s="77" t="s">
        <v>89</v>
      </c>
      <c r="F37" s="73"/>
      <c r="G37" s="37"/>
      <c r="H37" s="37"/>
      <c r="I37" s="31" t="s">
        <v>33</v>
      </c>
      <c r="J37" s="32">
        <f t="shared" si="4"/>
        <v>1</v>
      </c>
      <c r="K37" s="33" t="s">
        <v>39</v>
      </c>
      <c r="L37" s="33" t="s">
        <v>7</v>
      </c>
      <c r="M37" s="38"/>
      <c r="N37" s="39"/>
      <c r="O37" s="39"/>
      <c r="P37" s="40"/>
      <c r="Q37" s="39"/>
      <c r="R37" s="39"/>
      <c r="S37" s="41"/>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3"/>
      <c r="AV37" s="42"/>
      <c r="AW37" s="42"/>
      <c r="AX37" s="42"/>
      <c r="AY37" s="42"/>
      <c r="AZ37" s="42"/>
      <c r="BA37" s="44">
        <f t="shared" si="5"/>
        <v>0</v>
      </c>
      <c r="BB37" s="44">
        <f t="shared" si="6"/>
        <v>0</v>
      </c>
      <c r="BC37" s="34" t="str">
        <f t="shared" si="7"/>
        <v>INR Zero Only</v>
      </c>
      <c r="IE37" s="36">
        <v>1.02</v>
      </c>
      <c r="IF37" s="36" t="s">
        <v>34</v>
      </c>
      <c r="IG37" s="36" t="s">
        <v>35</v>
      </c>
      <c r="IH37" s="36">
        <v>213</v>
      </c>
      <c r="II37" s="36" t="s">
        <v>32</v>
      </c>
    </row>
    <row r="38" spans="1:243" s="35" customFormat="1" ht="47.25" customHeight="1">
      <c r="A38" s="77">
        <v>26</v>
      </c>
      <c r="B38" s="86" t="s">
        <v>94</v>
      </c>
      <c r="C38" s="79" t="s">
        <v>65</v>
      </c>
      <c r="D38" s="78">
        <v>405.2</v>
      </c>
      <c r="E38" s="78" t="s">
        <v>89</v>
      </c>
      <c r="F38" s="73"/>
      <c r="G38" s="37"/>
      <c r="H38" s="37"/>
      <c r="I38" s="31" t="s">
        <v>33</v>
      </c>
      <c r="J38" s="32">
        <f>IF(I38="Less(-)",-1,1)</f>
        <v>1</v>
      </c>
      <c r="K38" s="33" t="s">
        <v>39</v>
      </c>
      <c r="L38" s="33" t="s">
        <v>7</v>
      </c>
      <c r="M38" s="38"/>
      <c r="N38" s="39"/>
      <c r="O38" s="39"/>
      <c r="P38" s="40"/>
      <c r="Q38" s="39"/>
      <c r="R38" s="39"/>
      <c r="S38" s="41"/>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3"/>
      <c r="AV38" s="42"/>
      <c r="AW38" s="42"/>
      <c r="AX38" s="42"/>
      <c r="AY38" s="42"/>
      <c r="AZ38" s="42"/>
      <c r="BA38" s="44">
        <f>total_amount_ba($B$2,$D$2,D38,F38,J38,K38,M38)</f>
        <v>0</v>
      </c>
      <c r="BB38" s="44">
        <f>BA38+SUM(N38:AZ38)</f>
        <v>0</v>
      </c>
      <c r="BC38" s="34" t="str">
        <f>SpellNumber(L38,BB38)</f>
        <v>INR Zero Only</v>
      </c>
      <c r="IE38" s="36">
        <v>1.02</v>
      </c>
      <c r="IF38" s="36" t="s">
        <v>34</v>
      </c>
      <c r="IG38" s="36" t="s">
        <v>35</v>
      </c>
      <c r="IH38" s="36">
        <v>213</v>
      </c>
      <c r="II38" s="36" t="s">
        <v>32</v>
      </c>
    </row>
    <row r="39" spans="1:243" s="35" customFormat="1" ht="46.5" customHeight="1">
      <c r="A39" s="75">
        <v>27</v>
      </c>
      <c r="B39" s="90" t="s">
        <v>189</v>
      </c>
      <c r="C39" s="79" t="s">
        <v>66</v>
      </c>
      <c r="D39" s="78">
        <v>405.2</v>
      </c>
      <c r="E39" s="78" t="s">
        <v>89</v>
      </c>
      <c r="F39" s="73"/>
      <c r="G39" s="37"/>
      <c r="H39" s="37"/>
      <c r="I39" s="31" t="s">
        <v>33</v>
      </c>
      <c r="J39" s="32">
        <f>IF(I39="Less(-)",-1,1)</f>
        <v>1</v>
      </c>
      <c r="K39" s="33" t="s">
        <v>39</v>
      </c>
      <c r="L39" s="33" t="s">
        <v>7</v>
      </c>
      <c r="M39" s="38"/>
      <c r="N39" s="39"/>
      <c r="O39" s="39"/>
      <c r="P39" s="40"/>
      <c r="Q39" s="39"/>
      <c r="R39" s="39"/>
      <c r="S39" s="41"/>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3"/>
      <c r="AV39" s="42"/>
      <c r="AW39" s="42"/>
      <c r="AX39" s="42"/>
      <c r="AY39" s="42"/>
      <c r="AZ39" s="42"/>
      <c r="BA39" s="44">
        <f>total_amount_ba($B$2,$D$2,D39,F39,J39,K39,M39)</f>
        <v>0</v>
      </c>
      <c r="BB39" s="44">
        <f>BA39+SUM(N39:AZ39)</f>
        <v>0</v>
      </c>
      <c r="BC39" s="34" t="str">
        <f>SpellNumber(L39,BB39)</f>
        <v>INR Zero Only</v>
      </c>
      <c r="IE39" s="36">
        <v>1</v>
      </c>
      <c r="IF39" s="36" t="s">
        <v>29</v>
      </c>
      <c r="IG39" s="36" t="s">
        <v>30</v>
      </c>
      <c r="IH39" s="36">
        <v>10</v>
      </c>
      <c r="II39" s="36" t="s">
        <v>31</v>
      </c>
    </row>
    <row r="40" spans="1:243" s="35" customFormat="1" ht="48" customHeight="1">
      <c r="A40" s="77">
        <v>28</v>
      </c>
      <c r="B40" s="89" t="s">
        <v>163</v>
      </c>
      <c r="C40" s="91" t="s">
        <v>67</v>
      </c>
      <c r="D40" s="77">
        <v>405.2</v>
      </c>
      <c r="E40" s="77" t="s">
        <v>89</v>
      </c>
      <c r="F40" s="73"/>
      <c r="G40" s="37"/>
      <c r="H40" s="37"/>
      <c r="I40" s="31" t="s">
        <v>33</v>
      </c>
      <c r="J40" s="32">
        <f t="shared" si="4"/>
        <v>1</v>
      </c>
      <c r="K40" s="33" t="s">
        <v>39</v>
      </c>
      <c r="L40" s="33" t="s">
        <v>7</v>
      </c>
      <c r="M40" s="38"/>
      <c r="N40" s="39"/>
      <c r="O40" s="39"/>
      <c r="P40" s="40"/>
      <c r="Q40" s="39"/>
      <c r="R40" s="39"/>
      <c r="S40" s="41"/>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3"/>
      <c r="AV40" s="42"/>
      <c r="AW40" s="42"/>
      <c r="AX40" s="42"/>
      <c r="AY40" s="42"/>
      <c r="AZ40" s="42"/>
      <c r="BA40" s="44">
        <f t="shared" si="5"/>
        <v>0</v>
      </c>
      <c r="BB40" s="44">
        <f t="shared" si="6"/>
        <v>0</v>
      </c>
      <c r="BC40" s="34" t="str">
        <f t="shared" si="7"/>
        <v>INR Zero Only</v>
      </c>
      <c r="IE40" s="36">
        <v>1.02</v>
      </c>
      <c r="IF40" s="36" t="s">
        <v>34</v>
      </c>
      <c r="IG40" s="36" t="s">
        <v>35</v>
      </c>
      <c r="IH40" s="36">
        <v>213</v>
      </c>
      <c r="II40" s="36" t="s">
        <v>32</v>
      </c>
    </row>
    <row r="41" spans="1:243" s="35" customFormat="1" ht="47.25" customHeight="1">
      <c r="A41" s="75">
        <v>29</v>
      </c>
      <c r="B41" s="86" t="s">
        <v>164</v>
      </c>
      <c r="C41" s="79" t="s">
        <v>69</v>
      </c>
      <c r="D41" s="77">
        <v>166.96</v>
      </c>
      <c r="E41" s="77" t="s">
        <v>89</v>
      </c>
      <c r="F41" s="73"/>
      <c r="G41" s="37"/>
      <c r="H41" s="37"/>
      <c r="I41" s="31" t="s">
        <v>33</v>
      </c>
      <c r="J41" s="32">
        <f t="shared" si="4"/>
        <v>1</v>
      </c>
      <c r="K41" s="33" t="s">
        <v>39</v>
      </c>
      <c r="L41" s="33" t="s">
        <v>7</v>
      </c>
      <c r="M41" s="38"/>
      <c r="N41" s="39"/>
      <c r="O41" s="39"/>
      <c r="P41" s="40"/>
      <c r="Q41" s="39"/>
      <c r="R41" s="39"/>
      <c r="S41" s="41"/>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3"/>
      <c r="AV41" s="42"/>
      <c r="AW41" s="42"/>
      <c r="AX41" s="42"/>
      <c r="AY41" s="42"/>
      <c r="AZ41" s="42"/>
      <c r="BA41" s="44">
        <f t="shared" si="5"/>
        <v>0</v>
      </c>
      <c r="BB41" s="44">
        <f t="shared" si="6"/>
        <v>0</v>
      </c>
      <c r="BC41" s="34" t="str">
        <f t="shared" si="7"/>
        <v>INR Zero Only</v>
      </c>
      <c r="IE41" s="36">
        <v>1.02</v>
      </c>
      <c r="IF41" s="36" t="s">
        <v>34</v>
      </c>
      <c r="IG41" s="36" t="s">
        <v>35</v>
      </c>
      <c r="IH41" s="36">
        <v>213</v>
      </c>
      <c r="II41" s="36" t="s">
        <v>32</v>
      </c>
    </row>
    <row r="42" spans="1:243" s="35" customFormat="1" ht="77.25" customHeight="1">
      <c r="A42" s="77">
        <v>30</v>
      </c>
      <c r="B42" s="90" t="s">
        <v>165</v>
      </c>
      <c r="C42" s="79" t="s">
        <v>96</v>
      </c>
      <c r="D42" s="77">
        <v>2</v>
      </c>
      <c r="E42" s="77" t="s">
        <v>85</v>
      </c>
      <c r="F42" s="73"/>
      <c r="G42" s="37"/>
      <c r="H42" s="37"/>
      <c r="I42" s="31" t="s">
        <v>33</v>
      </c>
      <c r="J42" s="32">
        <f t="shared" si="4"/>
        <v>1</v>
      </c>
      <c r="K42" s="33" t="s">
        <v>39</v>
      </c>
      <c r="L42" s="33" t="s">
        <v>7</v>
      </c>
      <c r="M42" s="38"/>
      <c r="N42" s="39"/>
      <c r="O42" s="39"/>
      <c r="P42" s="40"/>
      <c r="Q42" s="39"/>
      <c r="R42" s="39"/>
      <c r="S42" s="41"/>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3"/>
      <c r="AV42" s="42"/>
      <c r="AW42" s="42"/>
      <c r="AX42" s="42"/>
      <c r="AY42" s="42"/>
      <c r="AZ42" s="42"/>
      <c r="BA42" s="44">
        <f t="shared" si="5"/>
        <v>0</v>
      </c>
      <c r="BB42" s="44">
        <f t="shared" si="6"/>
        <v>0</v>
      </c>
      <c r="BC42" s="34" t="str">
        <f t="shared" si="7"/>
        <v>INR Zero Only</v>
      </c>
      <c r="IE42" s="36">
        <v>1.02</v>
      </c>
      <c r="IF42" s="36" t="s">
        <v>34</v>
      </c>
      <c r="IG42" s="36" t="s">
        <v>35</v>
      </c>
      <c r="IH42" s="36">
        <v>213</v>
      </c>
      <c r="II42" s="36" t="s">
        <v>32</v>
      </c>
    </row>
    <row r="43" spans="1:243" s="35" customFormat="1" ht="93.75" customHeight="1">
      <c r="A43" s="75">
        <v>31</v>
      </c>
      <c r="B43" s="86" t="s">
        <v>174</v>
      </c>
      <c r="C43" s="79" t="s">
        <v>98</v>
      </c>
      <c r="D43" s="77">
        <v>45</v>
      </c>
      <c r="E43" s="77" t="s">
        <v>112</v>
      </c>
      <c r="F43" s="73"/>
      <c r="G43" s="37"/>
      <c r="H43" s="37"/>
      <c r="I43" s="31" t="s">
        <v>33</v>
      </c>
      <c r="J43" s="32">
        <f aca="true" t="shared" si="8" ref="J43:J60">IF(I43="Less(-)",-1,1)</f>
        <v>1</v>
      </c>
      <c r="K43" s="33" t="s">
        <v>39</v>
      </c>
      <c r="L43" s="33" t="s">
        <v>7</v>
      </c>
      <c r="M43" s="38"/>
      <c r="N43" s="39"/>
      <c r="O43" s="39"/>
      <c r="P43" s="40"/>
      <c r="Q43" s="39"/>
      <c r="R43" s="39"/>
      <c r="S43" s="41"/>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3"/>
      <c r="AV43" s="42"/>
      <c r="AW43" s="42"/>
      <c r="AX43" s="42"/>
      <c r="AY43" s="42"/>
      <c r="AZ43" s="42"/>
      <c r="BA43" s="44">
        <f aca="true" t="shared" si="9" ref="BA43:BA60">total_amount_ba($B$2,$D$2,D43,F43,J43,K43,M43)</f>
        <v>0</v>
      </c>
      <c r="BB43" s="44">
        <f aca="true" t="shared" si="10" ref="BB43:BB60">BA43+SUM(N43:AZ43)</f>
        <v>0</v>
      </c>
      <c r="BC43" s="34" t="str">
        <f aca="true" t="shared" si="11" ref="BC43:BC60">SpellNumber(L43,BB43)</f>
        <v>INR Zero Only</v>
      </c>
      <c r="IE43" s="36">
        <v>1.02</v>
      </c>
      <c r="IF43" s="36" t="s">
        <v>34</v>
      </c>
      <c r="IG43" s="36" t="s">
        <v>35</v>
      </c>
      <c r="IH43" s="36">
        <v>213</v>
      </c>
      <c r="II43" s="36" t="s">
        <v>32</v>
      </c>
    </row>
    <row r="44" spans="1:243" s="35" customFormat="1" ht="90" customHeight="1">
      <c r="A44" s="77">
        <v>32</v>
      </c>
      <c r="B44" s="86" t="s">
        <v>173</v>
      </c>
      <c r="C44" s="79" t="s">
        <v>99</v>
      </c>
      <c r="D44" s="77">
        <v>30</v>
      </c>
      <c r="E44" s="77" t="s">
        <v>112</v>
      </c>
      <c r="F44" s="73"/>
      <c r="G44" s="37"/>
      <c r="H44" s="37"/>
      <c r="I44" s="31" t="s">
        <v>33</v>
      </c>
      <c r="J44" s="32">
        <f t="shared" si="8"/>
        <v>1</v>
      </c>
      <c r="K44" s="33" t="s">
        <v>39</v>
      </c>
      <c r="L44" s="33" t="s">
        <v>7</v>
      </c>
      <c r="M44" s="38"/>
      <c r="N44" s="39"/>
      <c r="O44" s="39"/>
      <c r="P44" s="40"/>
      <c r="Q44" s="39"/>
      <c r="R44" s="39"/>
      <c r="S44" s="41"/>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3"/>
      <c r="AV44" s="42"/>
      <c r="AW44" s="42"/>
      <c r="AX44" s="42"/>
      <c r="AY44" s="42"/>
      <c r="AZ44" s="42"/>
      <c r="BA44" s="44">
        <f t="shared" si="9"/>
        <v>0</v>
      </c>
      <c r="BB44" s="44">
        <f t="shared" si="10"/>
        <v>0</v>
      </c>
      <c r="BC44" s="34" t="str">
        <f t="shared" si="11"/>
        <v>INR Zero Only</v>
      </c>
      <c r="IE44" s="36">
        <v>1.02</v>
      </c>
      <c r="IF44" s="36" t="s">
        <v>34</v>
      </c>
      <c r="IG44" s="36" t="s">
        <v>35</v>
      </c>
      <c r="IH44" s="36">
        <v>213</v>
      </c>
      <c r="II44" s="36" t="s">
        <v>32</v>
      </c>
    </row>
    <row r="45" spans="1:243" s="35" customFormat="1" ht="106.5" customHeight="1">
      <c r="A45" s="75">
        <v>33</v>
      </c>
      <c r="B45" s="86" t="s">
        <v>175</v>
      </c>
      <c r="C45" s="79" t="s">
        <v>100</v>
      </c>
      <c r="D45" s="77">
        <v>5</v>
      </c>
      <c r="E45" s="77" t="s">
        <v>112</v>
      </c>
      <c r="F45" s="73"/>
      <c r="G45" s="37"/>
      <c r="H45" s="37"/>
      <c r="I45" s="31" t="s">
        <v>33</v>
      </c>
      <c r="J45" s="32">
        <f t="shared" si="8"/>
        <v>1</v>
      </c>
      <c r="K45" s="33" t="s">
        <v>39</v>
      </c>
      <c r="L45" s="33" t="s">
        <v>7</v>
      </c>
      <c r="M45" s="38"/>
      <c r="N45" s="39"/>
      <c r="O45" s="39"/>
      <c r="P45" s="40"/>
      <c r="Q45" s="39"/>
      <c r="R45" s="39"/>
      <c r="S45" s="41"/>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3"/>
      <c r="AV45" s="42"/>
      <c r="AW45" s="42"/>
      <c r="AX45" s="42"/>
      <c r="AY45" s="42"/>
      <c r="AZ45" s="42"/>
      <c r="BA45" s="44">
        <f t="shared" si="9"/>
        <v>0</v>
      </c>
      <c r="BB45" s="44">
        <f t="shared" si="10"/>
        <v>0</v>
      </c>
      <c r="BC45" s="34" t="str">
        <f t="shared" si="11"/>
        <v>INR Zero Only</v>
      </c>
      <c r="IE45" s="36">
        <v>1</v>
      </c>
      <c r="IF45" s="36" t="s">
        <v>29</v>
      </c>
      <c r="IG45" s="36" t="s">
        <v>30</v>
      </c>
      <c r="IH45" s="36">
        <v>10</v>
      </c>
      <c r="II45" s="36" t="s">
        <v>31</v>
      </c>
    </row>
    <row r="46" spans="1:243" s="35" customFormat="1" ht="77.25" customHeight="1">
      <c r="A46" s="77">
        <v>34</v>
      </c>
      <c r="B46" s="86" t="s">
        <v>166</v>
      </c>
      <c r="C46" s="79" t="s">
        <v>101</v>
      </c>
      <c r="D46" s="77">
        <v>2</v>
      </c>
      <c r="E46" s="77" t="s">
        <v>97</v>
      </c>
      <c r="F46" s="73"/>
      <c r="G46" s="37"/>
      <c r="H46" s="37"/>
      <c r="I46" s="31" t="s">
        <v>33</v>
      </c>
      <c r="J46" s="32">
        <f t="shared" si="8"/>
        <v>1</v>
      </c>
      <c r="K46" s="33" t="s">
        <v>39</v>
      </c>
      <c r="L46" s="33" t="s">
        <v>7</v>
      </c>
      <c r="M46" s="38"/>
      <c r="N46" s="39"/>
      <c r="O46" s="39"/>
      <c r="P46" s="40"/>
      <c r="Q46" s="39"/>
      <c r="R46" s="39"/>
      <c r="S46" s="41"/>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3"/>
      <c r="AV46" s="42"/>
      <c r="AW46" s="42"/>
      <c r="AX46" s="42"/>
      <c r="AY46" s="42"/>
      <c r="AZ46" s="42"/>
      <c r="BA46" s="44">
        <f t="shared" si="9"/>
        <v>0</v>
      </c>
      <c r="BB46" s="44">
        <f t="shared" si="10"/>
        <v>0</v>
      </c>
      <c r="BC46" s="34" t="str">
        <f t="shared" si="11"/>
        <v>INR Zero Only</v>
      </c>
      <c r="IE46" s="36">
        <v>1.02</v>
      </c>
      <c r="IF46" s="36" t="s">
        <v>34</v>
      </c>
      <c r="IG46" s="36" t="s">
        <v>35</v>
      </c>
      <c r="IH46" s="36">
        <v>213</v>
      </c>
      <c r="II46" s="36" t="s">
        <v>32</v>
      </c>
    </row>
    <row r="47" spans="1:243" s="35" customFormat="1" ht="31.5" customHeight="1">
      <c r="A47" s="77">
        <v>35</v>
      </c>
      <c r="B47" s="86" t="s">
        <v>167</v>
      </c>
      <c r="C47" s="79" t="s">
        <v>102</v>
      </c>
      <c r="D47" s="77">
        <v>10</v>
      </c>
      <c r="E47" s="77" t="s">
        <v>97</v>
      </c>
      <c r="F47" s="73"/>
      <c r="G47" s="37"/>
      <c r="H47" s="37"/>
      <c r="I47" s="31" t="s">
        <v>33</v>
      </c>
      <c r="J47" s="32">
        <f t="shared" si="8"/>
        <v>1</v>
      </c>
      <c r="K47" s="33" t="s">
        <v>39</v>
      </c>
      <c r="L47" s="33" t="s">
        <v>7</v>
      </c>
      <c r="M47" s="38"/>
      <c r="N47" s="39"/>
      <c r="O47" s="39"/>
      <c r="P47" s="40"/>
      <c r="Q47" s="39"/>
      <c r="R47" s="39"/>
      <c r="S47" s="41"/>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3"/>
      <c r="AV47" s="42"/>
      <c r="AW47" s="42"/>
      <c r="AX47" s="42"/>
      <c r="AY47" s="42"/>
      <c r="AZ47" s="42"/>
      <c r="BA47" s="44">
        <f t="shared" si="9"/>
        <v>0</v>
      </c>
      <c r="BB47" s="44">
        <f t="shared" si="10"/>
        <v>0</v>
      </c>
      <c r="BC47" s="34" t="str">
        <f t="shared" si="11"/>
        <v>INR Zero Only</v>
      </c>
      <c r="IE47" s="36"/>
      <c r="IF47" s="36"/>
      <c r="IG47" s="36"/>
      <c r="IH47" s="36"/>
      <c r="II47" s="36"/>
    </row>
    <row r="48" spans="1:243" s="35" customFormat="1" ht="32.25" customHeight="1">
      <c r="A48" s="77">
        <v>36</v>
      </c>
      <c r="B48" s="86" t="s">
        <v>168</v>
      </c>
      <c r="C48" s="79" t="s">
        <v>104</v>
      </c>
      <c r="D48" s="77">
        <v>2</v>
      </c>
      <c r="E48" s="77" t="s">
        <v>97</v>
      </c>
      <c r="F48" s="73"/>
      <c r="G48" s="37"/>
      <c r="H48" s="37"/>
      <c r="I48" s="31" t="s">
        <v>33</v>
      </c>
      <c r="J48" s="32">
        <f t="shared" si="8"/>
        <v>1</v>
      </c>
      <c r="K48" s="33" t="s">
        <v>39</v>
      </c>
      <c r="L48" s="33" t="s">
        <v>7</v>
      </c>
      <c r="M48" s="38"/>
      <c r="N48" s="39"/>
      <c r="O48" s="39"/>
      <c r="P48" s="40"/>
      <c r="Q48" s="39"/>
      <c r="R48" s="39"/>
      <c r="S48" s="41"/>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3"/>
      <c r="AV48" s="42"/>
      <c r="AW48" s="42"/>
      <c r="AX48" s="42"/>
      <c r="AY48" s="42"/>
      <c r="AZ48" s="42"/>
      <c r="BA48" s="44">
        <f t="shared" si="9"/>
        <v>0</v>
      </c>
      <c r="BB48" s="44">
        <f t="shared" si="10"/>
        <v>0</v>
      </c>
      <c r="BC48" s="34" t="str">
        <f t="shared" si="11"/>
        <v>INR Zero Only</v>
      </c>
      <c r="IE48" s="36"/>
      <c r="IF48" s="36"/>
      <c r="IG48" s="36"/>
      <c r="IH48" s="36"/>
      <c r="II48" s="36"/>
    </row>
    <row r="49" spans="1:243" s="35" customFormat="1" ht="34.5" customHeight="1">
      <c r="A49" s="77">
        <v>37</v>
      </c>
      <c r="B49" s="86" t="s">
        <v>169</v>
      </c>
      <c r="C49" s="79" t="s">
        <v>106</v>
      </c>
      <c r="D49" s="77">
        <v>2</v>
      </c>
      <c r="E49" s="77" t="s">
        <v>97</v>
      </c>
      <c r="F49" s="73"/>
      <c r="G49" s="37"/>
      <c r="H49" s="37"/>
      <c r="I49" s="31" t="s">
        <v>33</v>
      </c>
      <c r="J49" s="32">
        <f t="shared" si="8"/>
        <v>1</v>
      </c>
      <c r="K49" s="33" t="s">
        <v>39</v>
      </c>
      <c r="L49" s="33" t="s">
        <v>7</v>
      </c>
      <c r="M49" s="38"/>
      <c r="N49" s="39"/>
      <c r="O49" s="39"/>
      <c r="P49" s="40"/>
      <c r="Q49" s="39"/>
      <c r="R49" s="39"/>
      <c r="S49" s="41"/>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3"/>
      <c r="AV49" s="42"/>
      <c r="AW49" s="42"/>
      <c r="AX49" s="42"/>
      <c r="AY49" s="42"/>
      <c r="AZ49" s="42"/>
      <c r="BA49" s="44">
        <f t="shared" si="9"/>
        <v>0</v>
      </c>
      <c r="BB49" s="44">
        <f t="shared" si="10"/>
        <v>0</v>
      </c>
      <c r="BC49" s="34" t="str">
        <f t="shared" si="11"/>
        <v>INR Zero Only</v>
      </c>
      <c r="IE49" s="36"/>
      <c r="IF49" s="36"/>
      <c r="IG49" s="36"/>
      <c r="IH49" s="36"/>
      <c r="II49" s="36"/>
    </row>
    <row r="50" spans="1:243" s="35" customFormat="1" ht="61.5" customHeight="1">
      <c r="A50" s="77">
        <v>38</v>
      </c>
      <c r="B50" s="86" t="s">
        <v>170</v>
      </c>
      <c r="C50" s="79" t="s">
        <v>107</v>
      </c>
      <c r="D50" s="77">
        <v>2</v>
      </c>
      <c r="E50" s="77" t="s">
        <v>97</v>
      </c>
      <c r="F50" s="73"/>
      <c r="G50" s="37"/>
      <c r="H50" s="37"/>
      <c r="I50" s="31" t="s">
        <v>33</v>
      </c>
      <c r="J50" s="32">
        <f t="shared" si="8"/>
        <v>1</v>
      </c>
      <c r="K50" s="33" t="s">
        <v>39</v>
      </c>
      <c r="L50" s="33" t="s">
        <v>7</v>
      </c>
      <c r="M50" s="38"/>
      <c r="N50" s="39"/>
      <c r="O50" s="39"/>
      <c r="P50" s="40"/>
      <c r="Q50" s="39"/>
      <c r="R50" s="39"/>
      <c r="S50" s="41"/>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3"/>
      <c r="AV50" s="42"/>
      <c r="AW50" s="42"/>
      <c r="AX50" s="42"/>
      <c r="AY50" s="42"/>
      <c r="AZ50" s="42"/>
      <c r="BA50" s="44">
        <f t="shared" si="9"/>
        <v>0</v>
      </c>
      <c r="BB50" s="44">
        <f t="shared" si="10"/>
        <v>0</v>
      </c>
      <c r="BC50" s="34" t="str">
        <f t="shared" si="11"/>
        <v>INR Zero Only</v>
      </c>
      <c r="IE50" s="36"/>
      <c r="IF50" s="36"/>
      <c r="IG50" s="36"/>
      <c r="IH50" s="36"/>
      <c r="II50" s="36"/>
    </row>
    <row r="51" spans="1:243" s="35" customFormat="1" ht="48.75" customHeight="1">
      <c r="A51" s="77">
        <v>39</v>
      </c>
      <c r="B51" s="86" t="s">
        <v>103</v>
      </c>
      <c r="C51" s="79" t="s">
        <v>109</v>
      </c>
      <c r="D51" s="77">
        <v>2</v>
      </c>
      <c r="E51" s="77" t="s">
        <v>97</v>
      </c>
      <c r="F51" s="73"/>
      <c r="G51" s="37"/>
      <c r="H51" s="37"/>
      <c r="I51" s="31" t="s">
        <v>33</v>
      </c>
      <c r="J51" s="32">
        <f t="shared" si="8"/>
        <v>1</v>
      </c>
      <c r="K51" s="33" t="s">
        <v>39</v>
      </c>
      <c r="L51" s="33" t="s">
        <v>7</v>
      </c>
      <c r="M51" s="38"/>
      <c r="N51" s="39"/>
      <c r="O51" s="39"/>
      <c r="P51" s="40"/>
      <c r="Q51" s="39"/>
      <c r="R51" s="39"/>
      <c r="S51" s="41"/>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3"/>
      <c r="AV51" s="42"/>
      <c r="AW51" s="42"/>
      <c r="AX51" s="42"/>
      <c r="AY51" s="42"/>
      <c r="AZ51" s="42"/>
      <c r="BA51" s="44">
        <f t="shared" si="9"/>
        <v>0</v>
      </c>
      <c r="BB51" s="44">
        <f t="shared" si="10"/>
        <v>0</v>
      </c>
      <c r="BC51" s="34" t="str">
        <f t="shared" si="11"/>
        <v>INR Zero Only</v>
      </c>
      <c r="IE51" s="36"/>
      <c r="IF51" s="36"/>
      <c r="IG51" s="36"/>
      <c r="IH51" s="36"/>
      <c r="II51" s="36"/>
    </row>
    <row r="52" spans="1:243" s="35" customFormat="1" ht="47.25" customHeight="1">
      <c r="A52" s="77">
        <v>40</v>
      </c>
      <c r="B52" s="86" t="s">
        <v>105</v>
      </c>
      <c r="C52" s="79" t="s">
        <v>110</v>
      </c>
      <c r="D52" s="77">
        <v>2</v>
      </c>
      <c r="E52" s="77" t="s">
        <v>97</v>
      </c>
      <c r="F52" s="73"/>
      <c r="G52" s="37"/>
      <c r="H52" s="37"/>
      <c r="I52" s="31" t="s">
        <v>33</v>
      </c>
      <c r="J52" s="32">
        <f t="shared" si="8"/>
        <v>1</v>
      </c>
      <c r="K52" s="33" t="s">
        <v>39</v>
      </c>
      <c r="L52" s="33" t="s">
        <v>7</v>
      </c>
      <c r="M52" s="38"/>
      <c r="N52" s="39"/>
      <c r="O52" s="39"/>
      <c r="P52" s="40"/>
      <c r="Q52" s="39"/>
      <c r="R52" s="39"/>
      <c r="S52" s="41"/>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3"/>
      <c r="AV52" s="42"/>
      <c r="AW52" s="42"/>
      <c r="AX52" s="42"/>
      <c r="AY52" s="42"/>
      <c r="AZ52" s="42"/>
      <c r="BA52" s="44">
        <f t="shared" si="9"/>
        <v>0</v>
      </c>
      <c r="BB52" s="44">
        <f t="shared" si="10"/>
        <v>0</v>
      </c>
      <c r="BC52" s="34" t="str">
        <f t="shared" si="11"/>
        <v>INR Zero Only</v>
      </c>
      <c r="IE52" s="36"/>
      <c r="IF52" s="36"/>
      <c r="IG52" s="36"/>
      <c r="IH52" s="36"/>
      <c r="II52" s="36"/>
    </row>
    <row r="53" spans="1:243" s="35" customFormat="1" ht="93.75" customHeight="1">
      <c r="A53" s="77">
        <v>41</v>
      </c>
      <c r="B53" s="86" t="s">
        <v>172</v>
      </c>
      <c r="C53" s="79" t="s">
        <v>111</v>
      </c>
      <c r="D53" s="77">
        <v>2</v>
      </c>
      <c r="E53" s="77" t="s">
        <v>97</v>
      </c>
      <c r="F53" s="73"/>
      <c r="G53" s="37"/>
      <c r="H53" s="37"/>
      <c r="I53" s="31" t="s">
        <v>33</v>
      </c>
      <c r="J53" s="32">
        <f t="shared" si="8"/>
        <v>1</v>
      </c>
      <c r="K53" s="33" t="s">
        <v>39</v>
      </c>
      <c r="L53" s="33" t="s">
        <v>7</v>
      </c>
      <c r="M53" s="38"/>
      <c r="N53" s="39"/>
      <c r="O53" s="39"/>
      <c r="P53" s="40"/>
      <c r="Q53" s="39"/>
      <c r="R53" s="39"/>
      <c r="S53" s="41"/>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3"/>
      <c r="AV53" s="42"/>
      <c r="AW53" s="42"/>
      <c r="AX53" s="42"/>
      <c r="AY53" s="42"/>
      <c r="AZ53" s="42"/>
      <c r="BA53" s="44">
        <f t="shared" si="9"/>
        <v>0</v>
      </c>
      <c r="BB53" s="44">
        <f t="shared" si="10"/>
        <v>0</v>
      </c>
      <c r="BC53" s="34" t="str">
        <f t="shared" si="11"/>
        <v>INR Zero Only</v>
      </c>
      <c r="IE53" s="36"/>
      <c r="IF53" s="36"/>
      <c r="IG53" s="36"/>
      <c r="IH53" s="36"/>
      <c r="II53" s="36"/>
    </row>
    <row r="54" spans="1:243" s="35" customFormat="1" ht="186" customHeight="1">
      <c r="A54" s="77">
        <v>42</v>
      </c>
      <c r="B54" s="86" t="s">
        <v>139</v>
      </c>
      <c r="C54" s="79" t="s">
        <v>113</v>
      </c>
      <c r="D54" s="77">
        <v>16</v>
      </c>
      <c r="E54" s="77" t="s">
        <v>97</v>
      </c>
      <c r="F54" s="73"/>
      <c r="G54" s="37"/>
      <c r="H54" s="37"/>
      <c r="I54" s="31" t="s">
        <v>33</v>
      </c>
      <c r="J54" s="32">
        <f t="shared" si="8"/>
        <v>1</v>
      </c>
      <c r="K54" s="33" t="s">
        <v>39</v>
      </c>
      <c r="L54" s="33" t="s">
        <v>7</v>
      </c>
      <c r="M54" s="38"/>
      <c r="N54" s="39"/>
      <c r="O54" s="39"/>
      <c r="P54" s="40"/>
      <c r="Q54" s="39"/>
      <c r="R54" s="39"/>
      <c r="S54" s="41"/>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3"/>
      <c r="AV54" s="42"/>
      <c r="AW54" s="42"/>
      <c r="AX54" s="42"/>
      <c r="AY54" s="42"/>
      <c r="AZ54" s="42"/>
      <c r="BA54" s="44">
        <f t="shared" si="9"/>
        <v>0</v>
      </c>
      <c r="BB54" s="44">
        <f t="shared" si="10"/>
        <v>0</v>
      </c>
      <c r="BC54" s="34" t="str">
        <f t="shared" si="11"/>
        <v>INR Zero Only</v>
      </c>
      <c r="IE54" s="36"/>
      <c r="IF54" s="36"/>
      <c r="IG54" s="36"/>
      <c r="IH54" s="36"/>
      <c r="II54" s="36"/>
    </row>
    <row r="55" spans="1:243" s="35" customFormat="1" ht="182.25" customHeight="1">
      <c r="A55" s="77">
        <v>43</v>
      </c>
      <c r="B55" s="86" t="s">
        <v>140</v>
      </c>
      <c r="C55" s="79" t="s">
        <v>114</v>
      </c>
      <c r="D55" s="77">
        <v>10</v>
      </c>
      <c r="E55" s="77" t="s">
        <v>97</v>
      </c>
      <c r="F55" s="73"/>
      <c r="G55" s="37"/>
      <c r="H55" s="37"/>
      <c r="I55" s="31" t="s">
        <v>33</v>
      </c>
      <c r="J55" s="32">
        <f t="shared" si="8"/>
        <v>1</v>
      </c>
      <c r="K55" s="33" t="s">
        <v>39</v>
      </c>
      <c r="L55" s="33" t="s">
        <v>7</v>
      </c>
      <c r="M55" s="38"/>
      <c r="N55" s="39"/>
      <c r="O55" s="39"/>
      <c r="P55" s="40"/>
      <c r="Q55" s="39"/>
      <c r="R55" s="39"/>
      <c r="S55" s="41"/>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3"/>
      <c r="AV55" s="42"/>
      <c r="AW55" s="42"/>
      <c r="AX55" s="42"/>
      <c r="AY55" s="42"/>
      <c r="AZ55" s="42"/>
      <c r="BA55" s="44">
        <f t="shared" si="9"/>
        <v>0</v>
      </c>
      <c r="BB55" s="44">
        <f t="shared" si="10"/>
        <v>0</v>
      </c>
      <c r="BC55" s="34" t="str">
        <f t="shared" si="11"/>
        <v>INR Zero Only</v>
      </c>
      <c r="IE55" s="36"/>
      <c r="IF55" s="36"/>
      <c r="IG55" s="36"/>
      <c r="IH55" s="36"/>
      <c r="II55" s="36"/>
    </row>
    <row r="56" spans="1:243" s="35" customFormat="1" ht="186" customHeight="1">
      <c r="A56" s="77">
        <v>44</v>
      </c>
      <c r="B56" s="86" t="s">
        <v>176</v>
      </c>
      <c r="C56" s="79" t="s">
        <v>116</v>
      </c>
      <c r="D56" s="77">
        <v>8</v>
      </c>
      <c r="E56" s="77" t="s">
        <v>97</v>
      </c>
      <c r="F56" s="73"/>
      <c r="G56" s="37"/>
      <c r="H56" s="37"/>
      <c r="I56" s="31" t="s">
        <v>33</v>
      </c>
      <c r="J56" s="32">
        <f t="shared" si="8"/>
        <v>1</v>
      </c>
      <c r="K56" s="33" t="s">
        <v>39</v>
      </c>
      <c r="L56" s="33" t="s">
        <v>7</v>
      </c>
      <c r="M56" s="38"/>
      <c r="N56" s="39"/>
      <c r="O56" s="39"/>
      <c r="P56" s="40"/>
      <c r="Q56" s="39"/>
      <c r="R56" s="39"/>
      <c r="S56" s="41"/>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3"/>
      <c r="AV56" s="42"/>
      <c r="AW56" s="42"/>
      <c r="AX56" s="42"/>
      <c r="AY56" s="42"/>
      <c r="AZ56" s="42"/>
      <c r="BA56" s="44">
        <f t="shared" si="9"/>
        <v>0</v>
      </c>
      <c r="BB56" s="44">
        <f t="shared" si="10"/>
        <v>0</v>
      </c>
      <c r="BC56" s="34" t="str">
        <f t="shared" si="11"/>
        <v>INR Zero Only</v>
      </c>
      <c r="IE56" s="36"/>
      <c r="IF56" s="36"/>
      <c r="IG56" s="36"/>
      <c r="IH56" s="36"/>
      <c r="II56" s="36"/>
    </row>
    <row r="57" spans="1:243" s="35" customFormat="1" ht="141" customHeight="1">
      <c r="A57" s="77">
        <v>45</v>
      </c>
      <c r="B57" s="86" t="s">
        <v>177</v>
      </c>
      <c r="C57" s="79" t="s">
        <v>119</v>
      </c>
      <c r="D57" s="77">
        <v>80</v>
      </c>
      <c r="E57" s="77" t="s">
        <v>112</v>
      </c>
      <c r="F57" s="73"/>
      <c r="G57" s="37"/>
      <c r="H57" s="37"/>
      <c r="I57" s="31" t="s">
        <v>33</v>
      </c>
      <c r="J57" s="32">
        <f t="shared" si="8"/>
        <v>1</v>
      </c>
      <c r="K57" s="33" t="s">
        <v>39</v>
      </c>
      <c r="L57" s="33" t="s">
        <v>7</v>
      </c>
      <c r="M57" s="38"/>
      <c r="N57" s="39"/>
      <c r="O57" s="39"/>
      <c r="P57" s="40"/>
      <c r="Q57" s="39"/>
      <c r="R57" s="39"/>
      <c r="S57" s="41"/>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3"/>
      <c r="AV57" s="42"/>
      <c r="AW57" s="42"/>
      <c r="AX57" s="42"/>
      <c r="AY57" s="42"/>
      <c r="AZ57" s="42"/>
      <c r="BA57" s="44">
        <f t="shared" si="9"/>
        <v>0</v>
      </c>
      <c r="BB57" s="44">
        <f t="shared" si="10"/>
        <v>0</v>
      </c>
      <c r="BC57" s="34" t="str">
        <f t="shared" si="11"/>
        <v>INR Zero Only</v>
      </c>
      <c r="IE57" s="36"/>
      <c r="IF57" s="36"/>
      <c r="IG57" s="36"/>
      <c r="IH57" s="36"/>
      <c r="II57" s="36"/>
    </row>
    <row r="58" spans="1:243" s="35" customFormat="1" ht="80.25" customHeight="1">
      <c r="A58" s="77">
        <v>46</v>
      </c>
      <c r="B58" s="86" t="s">
        <v>194</v>
      </c>
      <c r="C58" s="79" t="s">
        <v>120</v>
      </c>
      <c r="D58" s="77">
        <v>2</v>
      </c>
      <c r="E58" s="77" t="s">
        <v>97</v>
      </c>
      <c r="F58" s="73"/>
      <c r="G58" s="37"/>
      <c r="H58" s="37"/>
      <c r="I58" s="31" t="s">
        <v>33</v>
      </c>
      <c r="J58" s="32">
        <f t="shared" si="8"/>
        <v>1</v>
      </c>
      <c r="K58" s="33" t="s">
        <v>39</v>
      </c>
      <c r="L58" s="33" t="s">
        <v>7</v>
      </c>
      <c r="M58" s="38"/>
      <c r="N58" s="39"/>
      <c r="O58" s="39"/>
      <c r="P58" s="40"/>
      <c r="Q58" s="39"/>
      <c r="R58" s="39"/>
      <c r="S58" s="41"/>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3"/>
      <c r="AV58" s="42"/>
      <c r="AW58" s="42"/>
      <c r="AX58" s="42"/>
      <c r="AY58" s="42"/>
      <c r="AZ58" s="42"/>
      <c r="BA58" s="44">
        <f t="shared" si="9"/>
        <v>0</v>
      </c>
      <c r="BB58" s="44">
        <f t="shared" si="10"/>
        <v>0</v>
      </c>
      <c r="BC58" s="34" t="str">
        <f t="shared" si="11"/>
        <v>INR Zero Only</v>
      </c>
      <c r="IE58" s="36"/>
      <c r="IF58" s="36"/>
      <c r="IG58" s="36"/>
      <c r="IH58" s="36"/>
      <c r="II58" s="36"/>
    </row>
    <row r="59" spans="1:243" s="35" customFormat="1" ht="31.5" customHeight="1">
      <c r="A59" s="77">
        <v>47</v>
      </c>
      <c r="B59" s="86" t="s">
        <v>115</v>
      </c>
      <c r="C59" s="79" t="s">
        <v>122</v>
      </c>
      <c r="D59" s="77">
        <v>30.72</v>
      </c>
      <c r="E59" s="77" t="s">
        <v>89</v>
      </c>
      <c r="F59" s="73"/>
      <c r="G59" s="37"/>
      <c r="H59" s="37"/>
      <c r="I59" s="31" t="s">
        <v>33</v>
      </c>
      <c r="J59" s="32">
        <f t="shared" si="8"/>
        <v>1</v>
      </c>
      <c r="K59" s="33" t="s">
        <v>39</v>
      </c>
      <c r="L59" s="33" t="s">
        <v>7</v>
      </c>
      <c r="M59" s="38"/>
      <c r="N59" s="39"/>
      <c r="O59" s="39"/>
      <c r="P59" s="40"/>
      <c r="Q59" s="39"/>
      <c r="R59" s="39"/>
      <c r="S59" s="41"/>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3"/>
      <c r="AV59" s="42"/>
      <c r="AW59" s="42"/>
      <c r="AX59" s="42"/>
      <c r="AY59" s="42"/>
      <c r="AZ59" s="42"/>
      <c r="BA59" s="44">
        <f t="shared" si="9"/>
        <v>0</v>
      </c>
      <c r="BB59" s="44">
        <f t="shared" si="10"/>
        <v>0</v>
      </c>
      <c r="BC59" s="34" t="str">
        <f t="shared" si="11"/>
        <v>INR Zero Only</v>
      </c>
      <c r="IE59" s="36"/>
      <c r="IF59" s="36"/>
      <c r="IG59" s="36"/>
      <c r="IH59" s="36"/>
      <c r="II59" s="36"/>
    </row>
    <row r="60" spans="1:243" s="35" customFormat="1" ht="122.25" customHeight="1">
      <c r="A60" s="77">
        <v>48</v>
      </c>
      <c r="B60" s="86" t="s">
        <v>118</v>
      </c>
      <c r="C60" s="79" t="s">
        <v>124</v>
      </c>
      <c r="D60" s="77">
        <v>51.2</v>
      </c>
      <c r="E60" s="77" t="s">
        <v>112</v>
      </c>
      <c r="F60" s="73"/>
      <c r="G60" s="37"/>
      <c r="H60" s="37"/>
      <c r="I60" s="31" t="s">
        <v>33</v>
      </c>
      <c r="J60" s="32">
        <f t="shared" si="8"/>
        <v>1</v>
      </c>
      <c r="K60" s="33" t="s">
        <v>39</v>
      </c>
      <c r="L60" s="33" t="s">
        <v>7</v>
      </c>
      <c r="M60" s="38"/>
      <c r="N60" s="39"/>
      <c r="O60" s="39"/>
      <c r="P60" s="40"/>
      <c r="Q60" s="39"/>
      <c r="R60" s="39"/>
      <c r="S60" s="41"/>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3"/>
      <c r="AV60" s="42"/>
      <c r="AW60" s="42"/>
      <c r="AX60" s="42"/>
      <c r="AY60" s="42"/>
      <c r="AZ60" s="42"/>
      <c r="BA60" s="44">
        <f t="shared" si="9"/>
        <v>0</v>
      </c>
      <c r="BB60" s="44">
        <f t="shared" si="10"/>
        <v>0</v>
      </c>
      <c r="BC60" s="34" t="str">
        <f t="shared" si="11"/>
        <v>INR Zero Only</v>
      </c>
      <c r="IE60" s="36"/>
      <c r="IF60" s="36"/>
      <c r="IG60" s="36"/>
      <c r="IH60" s="36"/>
      <c r="II60" s="36"/>
    </row>
    <row r="61" spans="1:243" s="35" customFormat="1" ht="50.25" customHeight="1">
      <c r="A61" s="71" t="s">
        <v>37</v>
      </c>
      <c r="B61" s="72"/>
      <c r="C61" s="47"/>
      <c r="D61" s="74"/>
      <c r="E61" s="49"/>
      <c r="F61" s="50"/>
      <c r="G61" s="50"/>
      <c r="H61" s="51"/>
      <c r="I61" s="51"/>
      <c r="J61" s="51"/>
      <c r="K61" s="51"/>
      <c r="L61" s="52"/>
      <c r="M61" s="53"/>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48">
        <f>SUM(BA13:BA60)</f>
        <v>0</v>
      </c>
      <c r="BB61" s="48">
        <f>SUM(BB13:BB14)</f>
        <v>0</v>
      </c>
      <c r="BC61" s="34" t="str">
        <f>SpellNumber($E$2,BA61)</f>
        <v>INR Zero Only</v>
      </c>
      <c r="IE61" s="36">
        <v>4</v>
      </c>
      <c r="IF61" s="36" t="s">
        <v>34</v>
      </c>
      <c r="IG61" s="36" t="s">
        <v>36</v>
      </c>
      <c r="IH61" s="36">
        <v>10</v>
      </c>
      <c r="II61" s="36" t="s">
        <v>32</v>
      </c>
    </row>
    <row r="62" spans="1:243" s="62" customFormat="1" ht="39" customHeight="1" hidden="1">
      <c r="A62" s="46" t="s">
        <v>41</v>
      </c>
      <c r="B62" s="55"/>
      <c r="C62" s="56"/>
      <c r="D62" s="1"/>
      <c r="E62" s="2" t="s">
        <v>38</v>
      </c>
      <c r="F62" s="57"/>
      <c r="G62" s="58"/>
      <c r="H62" s="59"/>
      <c r="I62" s="59"/>
      <c r="J62" s="59"/>
      <c r="K62" s="60"/>
      <c r="L62" s="61"/>
      <c r="M62" s="3"/>
      <c r="O62" s="35"/>
      <c r="P62" s="35"/>
      <c r="Q62" s="35"/>
      <c r="R62" s="35"/>
      <c r="S62" s="35"/>
      <c r="BA62" s="63">
        <f>IF(ISBLANK(F62),0,IF(E62="Excess (+)",ROUND(BA61+(BA61*F62),2),IF(E62="Less (-)",ROUND(BA61+(BA61*F62*(-1)),2),0)))</f>
        <v>0</v>
      </c>
      <c r="BB62" s="64">
        <f>ROUND(BA62,0)</f>
        <v>0</v>
      </c>
      <c r="BC62" s="34" t="str">
        <f>SpellNumber(L62,BB62)</f>
        <v> Zero Only</v>
      </c>
      <c r="IE62" s="65"/>
      <c r="IF62" s="65"/>
      <c r="IG62" s="65"/>
      <c r="IH62" s="65"/>
      <c r="II62" s="65"/>
    </row>
    <row r="63" spans="1:243" s="62" customFormat="1" ht="37.5" customHeight="1">
      <c r="A63" s="45" t="s">
        <v>40</v>
      </c>
      <c r="B63" s="45"/>
      <c r="C63" s="97" t="str">
        <f>BC61</f>
        <v>INR Zero Only</v>
      </c>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9"/>
      <c r="IE63" s="65"/>
      <c r="IF63" s="65"/>
      <c r="IG63" s="65"/>
      <c r="IH63" s="65"/>
      <c r="II63" s="65"/>
    </row>
    <row r="64" spans="3:243" s="26" customFormat="1" ht="15.75">
      <c r="C64" s="66"/>
      <c r="D64" s="67"/>
      <c r="E64" s="66"/>
      <c r="F64" s="68"/>
      <c r="G64" s="68"/>
      <c r="H64" s="68"/>
      <c r="I64" s="68"/>
      <c r="J64" s="68"/>
      <c r="K64" s="68"/>
      <c r="L64" s="68"/>
      <c r="M64" s="66"/>
      <c r="O64" s="68"/>
      <c r="BA64" s="69"/>
      <c r="BB64" s="18"/>
      <c r="BC64" s="66"/>
      <c r="IE64" s="27"/>
      <c r="IF64" s="27"/>
      <c r="IG64" s="27"/>
      <c r="IH64" s="27"/>
      <c r="II64" s="27"/>
    </row>
  </sheetData>
  <sheetProtection password="FDF5" sheet="1" selectLockedCells="1"/>
  <mergeCells count="8">
    <mergeCell ref="A9:BC9"/>
    <mergeCell ref="C63:BC63"/>
    <mergeCell ref="A1:L1"/>
    <mergeCell ref="A4:BC4"/>
    <mergeCell ref="A5:BC5"/>
    <mergeCell ref="A6:BC6"/>
    <mergeCell ref="A7:BC7"/>
    <mergeCell ref="B8:BC8"/>
  </mergeCells>
  <dataValidations count="19">
    <dataValidation type="list" showInputMessage="1" showErrorMessage="1" promptTitle="Less or Excess" prompt="Please select either LESS  ( - )  or  EXCESS  ( + )" errorTitle="Please enter valid values only" error="Please select either LESS ( - ) or  EXCESS  ( + )" sqref="E62">
      <formula1>IF(ISBLANK(F62),$A$3:$C$3,$B$3:$C$3)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2">
      <formula1>0</formula1>
      <formula2>IF(E62&lt;&gt;"Select",99.9,0)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2">
      <formula1>IF(E62&lt;&gt;"Select",0,-1)</formula1>
      <formula2>IF(E62&lt;&gt;"Select",99.99,-1)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2">
      <formula1>"Select, Option C1, Option D1"</formula1>
    </dataValidation>
    <dataValidation type="decimal" allowBlank="1" showInputMessage="1" showErrorMessage="1" promptTitle="Rate Entry" prompt="Please enter VAT charges in Rupees for this item. " errorTitle="Invaid Entry" error="Only Numeric Values are allowed. " sqref="M13:M6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60">
      <formula1>0</formula1>
      <formula2>999999999999999</formula2>
    </dataValidation>
    <dataValidation type="list" allowBlank="1" showInputMessage="1" showErrorMessage="1" sqref="L53 L54 L55 L56 L57 L58 L59 L13 L14 L15 L16 L17 L18 L19 L20 L21 L22 L23 L24 L25 L26 L27 L28 L29 L30 L31 L32 L33 L34 L35 L36 L37 L38 L39 L40 L41 L42 L43 L44 L45 L46 L47 L48 L49 L50 L51 L52 L60">
      <formula1>"INR"</formula1>
    </dataValidation>
    <dataValidation allowBlank="1" showInputMessage="1" showErrorMessage="1" promptTitle="Itemcode/Make" prompt="Please enter text" sqref="C13:C60"/>
    <dataValidation type="decimal" allowBlank="1" showInputMessage="1" showErrorMessage="1" promptTitle="Rate Entry" prompt="Please enter the Basic Price in Rupees for this item. " errorTitle="Invaid Entry" error="Only Numeric Values are allowed. " sqref="G13:H60">
      <formula1>0</formula1>
      <formula2>999999999999999</formula2>
    </dataValidation>
    <dataValidation type="list" allowBlank="1" showInputMessage="1" showErrorMessage="1" sqref="K13:K60">
      <formula1>"Partial Conversion, Full Conversion"</formula1>
    </dataValidation>
    <dataValidation allowBlank="1" showInputMessage="1" showErrorMessage="1" promptTitle="Addition / Deduction" prompt="Please Choose the correct One" sqref="J13:J60"/>
    <dataValidation type="list" showInputMessage="1" showErrorMessage="1" sqref="I13:I60">
      <formula1>"Excess(+), Less(-)"</formula1>
    </dataValidation>
    <dataValidation type="decimal" allowBlank="1" showInputMessage="1" showErrorMessage="1" promptTitle="Rate Entry" prompt="Please enter the Other Taxes2 in Rupees for this item. " errorTitle="Invaid Entry" error="Only Numeric Values are allowed. " sqref="N13:O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0">
      <formula1>0</formula1>
      <formula2>999999999999999</formula2>
    </dataValidation>
  </dataValidations>
  <printOptions/>
  <pageMargins left="0.55" right="0.33" top="0.61" bottom="0.51" header="0.3" footer="0.3"/>
  <pageSetup fitToHeight="0" fitToWidth="1" horizontalDpi="600" verticalDpi="600" orientation="landscape" paperSize="9" scale="61" r:id="rId2"/>
  <ignoredErrors>
    <ignoredError sqref="BC61" formula="1"/>
  </ignoredErrors>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6" t="s">
        <v>2</v>
      </c>
      <c r="F6" s="106"/>
      <c r="G6" s="106"/>
      <c r="H6" s="106"/>
      <c r="I6" s="106"/>
      <c r="J6" s="106"/>
      <c r="K6" s="106"/>
    </row>
    <row r="7" spans="5:11" ht="15">
      <c r="E7" s="106"/>
      <c r="F7" s="106"/>
      <c r="G7" s="106"/>
      <c r="H7" s="106"/>
      <c r="I7" s="106"/>
      <c r="J7" s="106"/>
      <c r="K7" s="106"/>
    </row>
    <row r="8" spans="5:11" ht="15">
      <c r="E8" s="106"/>
      <c r="F8" s="106"/>
      <c r="G8" s="106"/>
      <c r="H8" s="106"/>
      <c r="I8" s="106"/>
      <c r="J8" s="106"/>
      <c r="K8" s="106"/>
    </row>
    <row r="9" spans="5:11" ht="15">
      <c r="E9" s="106"/>
      <c r="F9" s="106"/>
      <c r="G9" s="106"/>
      <c r="H9" s="106"/>
      <c r="I9" s="106"/>
      <c r="J9" s="106"/>
      <c r="K9" s="106"/>
    </row>
    <row r="10" spans="5:11" ht="15">
      <c r="E10" s="106"/>
      <c r="F10" s="106"/>
      <c r="G10" s="106"/>
      <c r="H10" s="106"/>
      <c r="I10" s="106"/>
      <c r="J10" s="106"/>
      <c r="K10" s="106"/>
    </row>
    <row r="11" spans="5:11" ht="15">
      <c r="E11" s="106"/>
      <c r="F11" s="106"/>
      <c r="G11" s="106"/>
      <c r="H11" s="106"/>
      <c r="I11" s="106"/>
      <c r="J11" s="106"/>
      <c r="K11" s="106"/>
    </row>
    <row r="12" spans="5:11" ht="15">
      <c r="E12" s="106"/>
      <c r="F12" s="106"/>
      <c r="G12" s="106"/>
      <c r="H12" s="106"/>
      <c r="I12" s="106"/>
      <c r="J12" s="106"/>
      <c r="K12" s="106"/>
    </row>
    <row r="13" spans="5:11" ht="15">
      <c r="E13" s="106"/>
      <c r="F13" s="106"/>
      <c r="G13" s="106"/>
      <c r="H13" s="106"/>
      <c r="I13" s="106"/>
      <c r="J13" s="106"/>
      <c r="K13" s="106"/>
    </row>
    <row r="14" spans="5:11" ht="15">
      <c r="E14" s="106"/>
      <c r="F14" s="106"/>
      <c r="G14" s="106"/>
      <c r="H14" s="106"/>
      <c r="I14" s="106"/>
      <c r="J14" s="106"/>
      <c r="K14" s="10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Asish</cp:lastModifiedBy>
  <cp:lastPrinted>2023-11-10T09:21:21Z</cp:lastPrinted>
  <dcterms:created xsi:type="dcterms:W3CDTF">2009-01-30T06:42:42Z</dcterms:created>
  <dcterms:modified xsi:type="dcterms:W3CDTF">2023-11-10T09:27:17Z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