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13" activeTab="13"/>
  </bookViews>
  <sheets>
    <sheet name="BoQ1" sheetId="1" state="veryHidden" r:id="rId1"/>
    <sheet name="BoQ2" sheetId="2" state="veryHidden" r:id="rId2"/>
    <sheet name="BoQ3" sheetId="3" state="veryHidden" r:id="rId3"/>
    <sheet name="BoQ4" sheetId="4" state="veryHidden" r:id="rId4"/>
    <sheet name="BoQ5" sheetId="5" state="veryHidden" r:id="rId5"/>
    <sheet name="BoQ6" sheetId="6" state="veryHidden" r:id="rId6"/>
    <sheet name="BoQ7" sheetId="7" state="veryHidden" r:id="rId7"/>
    <sheet name="BoQ8" sheetId="8" state="veryHidden" r:id="rId8"/>
    <sheet name="BoQ9" sheetId="9" state="veryHidden" r:id="rId9"/>
    <sheet name="BoQ10" sheetId="10" state="veryHidden" r:id="rId10"/>
    <sheet name="BoQ11" sheetId="11" state="veryHidden" r:id="rId11"/>
    <sheet name="BoQ12" sheetId="12" state="veryHidden" r:id="rId12"/>
    <sheet name="BoQ13" sheetId="13" state="veryHidden" r:id="rId13"/>
    <sheet name="Macros" sheetId="14" r:id="rId14"/>
  </sheets>
  <externalReferences>
    <externalReference r:id="rId17"/>
    <externalReference r:id="rId1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'BoQ1'!$A$1:$BC$46</definedName>
    <definedName name="_xlnm.Print_Area" localSheetId="9">'BoQ10'!$A$1:$BC$24</definedName>
    <definedName name="_xlnm.Print_Area" localSheetId="10">'BoQ11'!$A$1:$BC$24</definedName>
    <definedName name="_xlnm.Print_Area" localSheetId="11">'BoQ12'!$A$1:$BC$24</definedName>
    <definedName name="_xlnm.Print_Area" localSheetId="12">'BoQ13'!$A$1:$BC$29</definedName>
    <definedName name="_xlnm.Print_Area" localSheetId="1">'BoQ2'!$A$1:$BC$46</definedName>
    <definedName name="_xlnm.Print_Area" localSheetId="2">'BoQ3'!$A$1:$BC$36</definedName>
    <definedName name="_xlnm.Print_Area" localSheetId="3">'BoQ4'!$A$1:$BC$24</definedName>
    <definedName name="_xlnm.Print_Area" localSheetId="4">'BoQ5'!$A$1:$BC$24</definedName>
    <definedName name="_xlnm.Print_Area" localSheetId="5">'BoQ6'!$A$1:$BC$24</definedName>
    <definedName name="_xlnm.Print_Area" localSheetId="6">'BoQ7'!$A$1:$BC$25</definedName>
    <definedName name="_xlnm.Print_Area" localSheetId="7">'BoQ8'!$A$1:$BC$24</definedName>
    <definedName name="_xlnm.Print_Area" localSheetId="8">'BoQ9'!$A$1:$BC$25</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<sst xmlns="http://schemas.openxmlformats.org/spreadsheetml/2006/main" count="2293" uniqueCount="179">
  <si>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</si>
  <si>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</si>
  <si>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</si>
  <si>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</si>
  <si>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</si>
  <si>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</si>
  <si>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</si>
  <si>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</si>
  <si>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</si>
  <si>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</si>
  <si>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</si>
  <si>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</si>
  <si>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</si>
  <si>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</si>
  <si>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</si>
  <si>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</si>
  <si>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</si>
  <si>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</si>
  <si>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</si>
  <si>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</si>
  <si>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</si>
  <si>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</si>
  <si>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</si>
  <si>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</si>
  <si>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</si>
  <si>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</si>
  <si>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</si>
  <si>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</si>
  <si>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</si>
  <si>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</si>
  <si>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</si>
  <si>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</si>
  <si>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</si>
  <si>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</si>
  <si>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</si>
  <si>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</si>
  <si>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</si>
  <si>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</si>
  <si>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</si>
  <si>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</si>
  <si>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</si>
  <si>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</si>
  <si>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</si>
  <si>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MT</t>
  </si>
  <si>
    <t>Tender Inviting Authority: CGM[O&amp;M]LAR,AEGCL</t>
  </si>
  <si>
    <t>Job</t>
  </si>
  <si>
    <t>Item1</t>
  </si>
  <si>
    <t>Item2</t>
  </si>
  <si>
    <t>Item3</t>
  </si>
  <si>
    <t>Item5</t>
  </si>
  <si>
    <t>Item6</t>
  </si>
  <si>
    <t>Item7</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</si>
  <si>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</si>
  <si>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</si>
  <si>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</si>
  <si>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</si>
  <si>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</si>
  <si>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</si>
  <si>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Super structure</t>
  </si>
  <si>
    <t>Tower accessories</t>
  </si>
  <si>
    <t>KM</t>
  </si>
  <si>
    <t>Item9</t>
  </si>
  <si>
    <t>Item10</t>
  </si>
  <si>
    <t>Item11</t>
  </si>
  <si>
    <t>Item12</t>
  </si>
  <si>
    <t>Item13</t>
  </si>
  <si>
    <t>Item14</t>
  </si>
  <si>
    <t>Item15</t>
  </si>
  <si>
    <t>Item16</t>
  </si>
  <si>
    <t>Item18</t>
  </si>
  <si>
    <t>Item19</t>
  </si>
  <si>
    <t>Item21</t>
  </si>
  <si>
    <t>Item22</t>
  </si>
  <si>
    <t>Item23</t>
  </si>
  <si>
    <t>Item25</t>
  </si>
  <si>
    <t>Name of Work: Height Raising/ Shifting of 220KV Mirza-Sarusajai D/C Transmission line for elevated corridor of Railway line near Deepor Beel area under Deposit Scheme</t>
  </si>
  <si>
    <t>Supply of partially galvanised STUB angle with cleat (approx.HT steel=95%,MS=5%) for “,3nos B+3,1no B+6,1 no C+3,1 no C+6 ,1 no D+6 ,2 nos D+18, total 9 nos new Tower (As per specification of AEGCL).</t>
  </si>
  <si>
    <t xml:space="preserve">a)Supply of Assorted GI Nut &amp; Bolts </t>
  </si>
  <si>
    <t>Supply of  Galvanised lattice steel Super structure(including hangers,gussets,strain plate,etc ,Approx.HT steel=72%,MS=28%) for 3nos of B+3,1no B+6,1 no C+3,1 no C+6 ,1 no D+6 ,2 nos D+18, total 9 nos new Tower (As per specification of AEGCL).</t>
  </si>
  <si>
    <t xml:space="preserve">a)Supply of Assorted Nut &amp; Bolts </t>
  </si>
  <si>
    <t>Supply of Template for “3nos B+3,1no B+6,1 no C+3,1 no C+6 ,1 no D+6 ,2 nos D+18,, total 9 nos new Tower (As per specification of AEGCL).</t>
  </si>
  <si>
    <t>Supply of Anti Climbing Device for “3nos B+3,1no B+6,1 no C+3,1 no C+6 ,1 no D+6 ,2 nos D+18,, total 9 nos new Tower (As per specification of AEGCL).</t>
  </si>
  <si>
    <t xml:space="preserve">a)Supply of Danger plate(1 no per tower) </t>
  </si>
  <si>
    <t>b)Supply of Phase plate (1 sets /Tower) for D/C</t>
  </si>
  <si>
    <t>c)Supply of Number plate (1 no per tower)</t>
  </si>
  <si>
    <t>d)Supply of Bird guard (6 nos per tower)</t>
  </si>
  <si>
    <t>e)Supply of Circuit plate (2 no per tower)</t>
  </si>
  <si>
    <t xml:space="preserve">HTLS conductor with composite Carbon core as per specification requirements (with 5% spare) DRAKE conductor.Span length Loc no 357(B+6) to 372A(B+0) Total 5.159 KM      </t>
  </si>
  <si>
    <t>Single  tension   hardware fittings for HTLS,DRAKE conductor.</t>
  </si>
  <si>
    <t>Double tension   hardware fittings for HTLS,DRAKE conductor.</t>
  </si>
  <si>
    <t>Dead End assembly for DRAKE conductor</t>
  </si>
  <si>
    <t>Midspan joint</t>
  </si>
  <si>
    <t>Repair sleeves</t>
  </si>
  <si>
    <t>Single suspension pilot insulator string</t>
  </si>
  <si>
    <t xml:space="preserve"> Vibration damper set for HTLS Drake conductor </t>
  </si>
  <si>
    <t>Jumper Socket for  HTLS, DRAKE conductor.</t>
  </si>
  <si>
    <t xml:space="preserve">11kV Anti fog Insulator 120 KN </t>
  </si>
  <si>
    <t xml:space="preserve">11kV Anti fog Insulator 165 KN </t>
  </si>
  <si>
    <t>No</t>
  </si>
  <si>
    <t>Set</t>
  </si>
  <si>
    <t xml:space="preserve">No </t>
  </si>
  <si>
    <t xml:space="preserve">Aviation requirement : </t>
  </si>
  <si>
    <t xml:space="preserve">a)Supply of spanmarkers for Aviation requirement </t>
  </si>
  <si>
    <t>b) Supply of obstruction light 4 medium intensity &amp; 4 low intensity</t>
  </si>
  <si>
    <t>Supply of Empty Drum for rerolling the dismantled conductor.</t>
  </si>
  <si>
    <t>Supply of barbed wire for 9 no tower(As per specification of AEGCL)</t>
  </si>
  <si>
    <t>Lot</t>
  </si>
  <si>
    <t>Item4</t>
  </si>
  <si>
    <t>Item8</t>
  </si>
  <si>
    <t>Item17</t>
  </si>
  <si>
    <t>Item20</t>
  </si>
  <si>
    <t>Item24</t>
  </si>
  <si>
    <t>Item26</t>
  </si>
  <si>
    <t>Item27</t>
  </si>
  <si>
    <t>Item28</t>
  </si>
  <si>
    <r>
      <rPr>
        <b/>
        <u val="single"/>
        <sz val="12"/>
        <rFont val="Arial Narrow"/>
        <family val="2"/>
      </rPr>
      <t>Height Raising/ Shifting of 220KV Mirza-Sarusajai D/C Transmission line for elevated corridor of Railway line near Deepor Beel area under Deposit Scheme
(Supply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</si>
  <si>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Check Survey</t>
  </si>
  <si>
    <t>Erection of ERS ,site development,including   equipments  transportation of   all equipments from  Kahilipara to work site , Erection of ERS at site,conductor shifting to ERS &amp; Dismantling the same and transportation to  Kahilipara store after completion of work complete as directed (Distance from Kahilipara to site approx 30KM)</t>
  </si>
  <si>
    <t>Foundation work of 3nos B+3,1no B+6,1 no C+3,1 no C+6 ,1 no D+6 ,2 nos D+18,   (For loc no. 358(D+6),359(C+3),366(B+3),367(B+3),369(B+6),370(D+18),370A(D+18),371(C+6), 372(B+3) total 9 nos new Tower (As per approved drawing  of AEGCL).</t>
  </si>
  <si>
    <t>Setting of Stub 9 nos (sets of four )including transportation and distribution of stub accessories from store to site excluding cost of excavation ,concreting and back filling.For loc 358(D+6),359(C+3),366(B+3),367(B+3),369(B+6),370(D+18),370A(D+18),371(C+6),372(B+3)</t>
  </si>
  <si>
    <t xml:space="preserve">Erection of superstructure including transpotation  of structure  by any means and distribution  of structure and accessories from store to site </t>
  </si>
  <si>
    <t xml:space="preserve">a)Erection of Danger plate(1 no per tower) </t>
  </si>
  <si>
    <t>b)Erection of Phase plate (1 sets /Tower)</t>
  </si>
  <si>
    <t>c)Erection of Number plate (1 no per tower)</t>
  </si>
  <si>
    <t>d)Erectionof Bird guard (6 nos per tower)</t>
  </si>
  <si>
    <t>e)Erection of Circuit plate (2 no per tower)</t>
  </si>
  <si>
    <t>Re-stringing of power conductor including transportation and distribution of conductor &amp; accessories to site, laying stringing, tensioning, clamping, joint-ing, jumpering &amp; hoisting of insulator,complete including cost of all fittings&amp; accessories not specifically mentioned elsewhere per KM of  running conductor 32.5 Km</t>
  </si>
  <si>
    <t xml:space="preserve">Dismantling of existing conductor and hardware of the T.L. re-rolling on empty drums removing /refitting of hardware alongwith transportation from site to AEGCL store. </t>
  </si>
  <si>
    <t>Tower earthing works including supply of necessary earthing materials,anti corrosive paints etc.(Tower footing Resistance measured value must be less than 10 Ω)</t>
  </si>
  <si>
    <t xml:space="preserve">Welding of nuts and bolts of newly erected tower upto bottom cross arm level  including all materials and labour </t>
  </si>
  <si>
    <t>Installation of spanmarkers</t>
  </si>
  <si>
    <t>Installation of obstruction light 4 medium intensity &amp; 2 low intensity</t>
  </si>
  <si>
    <t xml:space="preserve">Dismantling of old towers without damaging the members, transportation to the store and proper stacking at Sarusajai   </t>
  </si>
  <si>
    <t>Painting of towers with bituminous paints of approved quality upto 3 meters from ground level including cost of paints.</t>
  </si>
  <si>
    <t>Wire insulation/Bird deflectors/Bird flapper as per requirement including installation(as per CEA guidelines)</t>
  </si>
  <si>
    <t>Temporary scafolding work for railway track crossing</t>
  </si>
  <si>
    <t xml:space="preserve">MT </t>
  </si>
  <si>
    <t>Per tower</t>
  </si>
  <si>
    <t>lot</t>
  </si>
  <si>
    <r>
      <rPr>
        <b/>
        <u val="single"/>
        <sz val="12"/>
        <rFont val="Arial Narrow"/>
        <family val="2"/>
      </rPr>
      <t>Height Raising/ Shifting of 220KV Mirza-Sarusajai D/C Transmission line for elevated corridor of Railway line near Deepor Beel area under Deposit Scheme
(Erection)</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</si>
  <si>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Bid reference No: AEGCL/MD/CGM(O&amp;M)/2022/Railways/Deepor Beel/Bid</t>
  </si>
  <si>
    <r>
      <rPr>
        <b/>
        <u val="single"/>
        <sz val="12"/>
        <rFont val="Arial Narrow"/>
        <family val="2"/>
      </rPr>
      <t>Height Raising/ Shifting of 220KV Mirza-Sarusajai D/C Transmission line for elevated corridor of Railway line near Deepor Beel area under Deposit Scheme
(F&amp;I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</si>
  <si>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Height Raising/ Shifting of 220KV Mirza-Sarusajai D/C Transmission line for elevated corridor of Railway line near Deepor Beel area under Deposit Scheme
(Foundation Loc. No. 358)</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</si>
  <si>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Mobilization (including preparation of work space, Approach road, dewatering, arrangement of electricity, jungle clearing, earth levelling and making all arrangement for completion of the work)  to facilitate the construction of foundation.</t>
  </si>
  <si>
    <t>Boring, providing and installation of bored cast in situ pile of 1200 mm diameter below the pile Head with M25 grade of cement concrete including the cost of reinforcement steel, cost of boring with temporary quide casting bentonite solution. (Length of the pile for payment shall be measured from the bottom of the pile Head). All necessary labour materials, plants and tackles etc. complete as necessary for proper execution of the job. The unit rate include excavation, dewatering, socketing, anchoring (if required), backfilling, form work for placing plain or reinforced concrete cement, supply and providing MS liner of 6 mm thick in piles upto depth as per drawing from ground level. The pile top should be chipped off to remove laitance concrete above cut off level (750 mm from the top of pile for which no extra payment shall be made. All execution should be as per approved drawing. (Payment will be made as per actual length of the piles as per site condition)</t>
  </si>
  <si>
    <t>Providing and laying in M25 grade concrete of specified 28 days strength for pile Head, Tie Beam, Chimney including reinforcement steel, form work, scaffolding for all level as per site necessary, all necessary materials and equipments, transportations, batching, mixing, vibration, dewatering etc as per approved drawing and direction.</t>
  </si>
  <si>
    <t>Conducting Pile Integrity test on piles using electronic control unit, hand held hammer, accelerometer, computer with required software to assess as-installed pile characteristics including mobilisation of necessary manpower, equipments, materials etc. required for successful completion of the job.</t>
  </si>
  <si>
    <t>Setting of stubs (Sets of four) including transportation &amp; distribution of stub and accessories from store to site excluding cost of excavation, concreting &amp; back filling.</t>
  </si>
  <si>
    <t>Meter</t>
  </si>
  <si>
    <t>CUM</t>
  </si>
  <si>
    <t>Manual Labour including loading, unloading and stacking of Sand, stone aggregate, below 40 mm nominal Size</t>
  </si>
  <si>
    <t>Manual Labour including loading, unloading and stacking of Cement</t>
  </si>
  <si>
    <t xml:space="preserve">Manual Labour including loading, unloading and stacking of Steel </t>
  </si>
  <si>
    <t>Carriage of materials</t>
  </si>
  <si>
    <r>
      <rPr>
        <b/>
        <u val="single"/>
        <sz val="12"/>
        <rFont val="Arial Narrow"/>
        <family val="2"/>
      </rPr>
      <t>Height Raising/ Shifting of 220KV Mirza-Sarusajai D/C Transmission line for elevated corridor of Railway line near Deepor Beel area under Deposit Scheme
(Foundation Loc. No. 359)</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</si>
  <si>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Height Raising/ Shifting of 220KV Mirza-Sarusajai D/C Transmission line for elevated corridor of Railway line near Deepor Beel area under Deposit Scheme
(Foundation Loc. No. 366)</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</si>
  <si>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Height Raising/ Shifting of 220KV Mirza-Sarusajai D/C Transmission line for elevated corridor of Railway line near Deepor Beel area under Deposit Scheme
(Foundation Loc. No. 367)</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</si>
  <si>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Height Raising/ Shifting of 220KV Mirza-Sarusajai D/C Transmission line for elevated corridor of Railway line near Deepor Beel area under Deposit Scheme
(Foundation Loc. No. 369)</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</si>
  <si>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(a) Excavating, supplying and filling of local earth (including royalty) by mechanical transport upto a lead of 5km also including ramming and watering of the earth in layers not exceeding 20 cm in trenches, plinth, sides of foundation etc. complete. </t>
  </si>
  <si>
    <r>
      <rPr>
        <b/>
        <u val="single"/>
        <sz val="12"/>
        <rFont val="Arial Narrow"/>
        <family val="2"/>
      </rPr>
      <t>Height Raising/ Shifting of 220KV Mirza-Sarusajai D/C Transmission line for elevated corridor of Railway line near Deepor Beel area under Deposit Scheme
(Foundation Loc. No. 370)</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</si>
  <si>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Height Raising/ Shifting of 220KV Mirza-Sarusajai D/C Transmission line for elevated corridor of Railway line near Deepor Beel area under Deposit Scheme
(Foundation Loc. No. 370 A)</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</si>
  <si>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Height Raising/ Shifting of 220KV Mirza-Sarusajai D/C Transmission line for elevated corridor of Railway line near Deepor Beel area under Deposit Scheme
(Foundation Loc. No. 371)</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</si>
  <si>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Height Raising/ Shifting of 220KV Mirza-Sarusajai D/C Transmission line for elevated corridor of Railway line near Deepor Beel area under Deposit Scheme
(Foundation Loc. No. 372)</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</si>
  <si>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Height Raising/ Shifting of 220KV Mirza-Sarusajai D/C Transmission line for elevated corridor of Railway line near Deepor Beel area under Deposit Scheme
(OPGW works)</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</si>
  <si>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Downlead clamp</t>
  </si>
  <si>
    <t>OPGW optical splice kit including Junction Box and optical Interface joint kit</t>
  </si>
  <si>
    <t>OPGW vibration Damper C/W preform armour rods</t>
  </si>
  <si>
    <t>Suspension Assembly</t>
  </si>
  <si>
    <t>OPGW Tension Double Dead end set with and without splice location (Tension Tower Arrangement)</t>
  </si>
  <si>
    <t xml:space="preserve">F&amp;I </t>
  </si>
  <si>
    <t>LS</t>
  </si>
  <si>
    <t>Backpulling of existing OPGW along with hardware fitting and vibration Damper (Live line)</t>
  </si>
  <si>
    <t>OPGW fibre Drum Testing</t>
  </si>
  <si>
    <t>Tools &amp; tackles for stringing work Including Transportation &amp; to &amp; fro</t>
  </si>
  <si>
    <t>Erection</t>
  </si>
  <si>
    <t>OPGW 24 fibre overhead cable as per standard specs</t>
  </si>
  <si>
    <t>24F (DWSM) Fibre optic Installation along with hardware fitting and vibration Damper</t>
  </si>
  <si>
    <t>Splicing and Jointing work at Junction Box including Optical Splice Kit (24 Fibre)</t>
  </si>
  <si>
    <t>Supply</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</si>
</sst>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quot;Rs.&quot;\ #,##0.00"/>
    <numFmt numFmtId="190" formatCode="[$Rs.-849]\ #,##0.00"/>
  </numFmts>
  <fonts count="83">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b/>
      <sz val="11"/>
      <color indexed="8"/>
      <name val="Times New Roman"/>
      <family val="1"/>
    </font>
    <font>
      <sz val="11"/>
      <color indexed="8"/>
      <name val="Times New Roman"/>
      <family val="1"/>
    </font>
    <font>
      <sz val="11"/>
      <color indexed="10"/>
      <name val="Times New Roman"/>
      <family val="1"/>
    </font>
    <font>
      <sz val="12"/>
      <color indexed="8"/>
      <name val="Calibri"/>
      <family val="2"/>
    </font>
    <font>
      <sz val="12"/>
      <color indexed="8"/>
      <name val="Times New Roman"/>
      <family val="1"/>
    </font>
    <font>
      <b/>
      <u val="single"/>
      <sz val="12"/>
      <color indexed="10"/>
      <name val="Arial Narrow"/>
      <family val="2"/>
    </font>
    <font>
      <b/>
      <u val="single"/>
      <sz val="12"/>
      <color indexed="23"/>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b/>
      <sz val="11"/>
      <color theme="1"/>
      <name val="Times New Roman"/>
      <family val="1"/>
    </font>
    <font>
      <sz val="11"/>
      <color theme="1"/>
      <name val="Times New Roman"/>
      <family val="1"/>
    </font>
    <font>
      <sz val="11"/>
      <color rgb="FFFF0000"/>
      <name val="Times New Roman"/>
      <family val="1"/>
    </font>
    <font>
      <sz val="12"/>
      <color theme="1"/>
      <name val="Arial Narrow"/>
      <family val="2"/>
    </font>
    <font>
      <b/>
      <sz val="12"/>
      <color theme="1"/>
      <name val="Arial Narrow"/>
      <family val="2"/>
    </font>
    <font>
      <sz val="12"/>
      <color theme="1"/>
      <name val="Calibri"/>
      <family val="2"/>
    </font>
    <font>
      <sz val="12"/>
      <color theme="1"/>
      <name val="Times New Roman"/>
      <family val="1"/>
    </font>
    <font>
      <b/>
      <u val="single"/>
      <sz val="12"/>
      <color rgb="FFFF0000"/>
      <name val="Arial Narrow"/>
      <family val="2"/>
    </font>
    <font>
      <b/>
      <u val="single"/>
      <sz val="12"/>
      <color theme="0"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43" fontId="0"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169"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8">
    <xf numFmtId="0" fontId="0" fillId="0" borderId="0" xfId="0" applyFont="1" applyAlignment="1">
      <alignment/>
    </xf>
    <xf numFmtId="0" fontId="2" fillId="0" borderId="0" xfId="59" applyNumberFormat="1" applyFont="1" applyFill="1" applyBorder="1" applyAlignment="1">
      <alignment vertical="center"/>
      <protection/>
    </xf>
    <xf numFmtId="0" fontId="64" fillId="0" borderId="0" xfId="59" applyNumberFormat="1" applyFont="1" applyFill="1" applyBorder="1" applyAlignment="1">
      <alignment vertical="center"/>
      <protection/>
    </xf>
    <xf numFmtId="0" fontId="3" fillId="0" borderId="0" xfId="59" applyNumberFormat="1" applyFont="1" applyFill="1" applyBorder="1" applyAlignment="1">
      <alignment horizontal="left"/>
      <protection/>
    </xf>
    <xf numFmtId="0" fontId="65" fillId="0" borderId="0" xfId="59" applyNumberFormat="1" applyFont="1" applyFill="1" applyBorder="1" applyAlignment="1">
      <alignment horizontal="left"/>
      <protection/>
    </xf>
    <xf numFmtId="0" fontId="2" fillId="0" borderId="0" xfId="59" applyNumberFormat="1" applyFont="1" applyFill="1" applyAlignment="1" applyProtection="1">
      <alignment vertical="center"/>
      <protection locked="0"/>
    </xf>
    <xf numFmtId="0" fontId="64" fillId="0" borderId="0" xfId="59" applyNumberFormat="1" applyFont="1" applyFill="1" applyAlignment="1" applyProtection="1">
      <alignment vertical="center"/>
      <protection locked="0"/>
    </xf>
    <xf numFmtId="0" fontId="2" fillId="0" borderId="0" xfId="59" applyNumberFormat="1" applyFont="1" applyFill="1" applyAlignment="1">
      <alignment vertical="center"/>
      <protection/>
    </xf>
    <xf numFmtId="0" fontId="64" fillId="0" borderId="0" xfId="59" applyNumberFormat="1" applyFont="1" applyFill="1" applyAlignment="1">
      <alignment vertical="center"/>
      <protection/>
    </xf>
    <xf numFmtId="0" fontId="2" fillId="0" borderId="0" xfId="59" applyNumberFormat="1" applyFont="1" applyFill="1">
      <alignment/>
      <protection/>
    </xf>
    <xf numFmtId="0" fontId="64" fillId="0" borderId="0" xfId="59" applyNumberFormat="1" applyFont="1" applyFill="1">
      <alignment/>
      <protection/>
    </xf>
    <xf numFmtId="0" fontId="2" fillId="0" borderId="0" xfId="59" applyNumberFormat="1" applyFont="1" applyFill="1" applyAlignment="1">
      <alignment vertical="top"/>
      <protection/>
    </xf>
    <xf numFmtId="0" fontId="64" fillId="0" borderId="0" xfId="59" applyNumberFormat="1" applyFont="1" applyFill="1" applyAlignment="1">
      <alignment vertical="top"/>
      <protection/>
    </xf>
    <xf numFmtId="0" fontId="2" fillId="0" borderId="0" xfId="59" applyNumberFormat="1" applyFont="1" applyFill="1" applyAlignment="1" applyProtection="1">
      <alignment vertical="top"/>
      <protection/>
    </xf>
    <xf numFmtId="0" fontId="64" fillId="0" borderId="0" xfId="59" applyNumberFormat="1" applyFont="1" applyFill="1" applyAlignment="1" applyProtection="1">
      <alignment vertical="top"/>
      <protection/>
    </xf>
    <xf numFmtId="0" fontId="0" fillId="0" borderId="0" xfId="59" applyNumberFormat="1" applyFill="1">
      <alignment/>
      <protection/>
    </xf>
    <xf numFmtId="0" fontId="8" fillId="0" borderId="0" xfId="60" applyNumberFormat="1" applyFill="1">
      <alignment/>
      <protection/>
    </xf>
    <xf numFmtId="0" fontId="66" fillId="0" borderId="0" xfId="59" applyNumberFormat="1" applyFont="1" applyFill="1">
      <alignment/>
      <protection/>
    </xf>
    <xf numFmtId="0" fontId="0" fillId="0" borderId="0" xfId="59" applyNumberFormat="1" applyFill="1" applyAlignment="1">
      <alignment horizontal="center" vertical="center"/>
      <protection/>
    </xf>
    <xf numFmtId="0" fontId="9" fillId="0" borderId="10" xfId="60" applyNumberFormat="1" applyFont="1" applyFill="1" applyBorder="1" applyAlignment="1" applyProtection="1">
      <alignment horizontal="center" vertical="center" wrapText="1"/>
      <protection locked="0"/>
    </xf>
    <xf numFmtId="0" fontId="67" fillId="33" borderId="10" xfId="60" applyNumberFormat="1" applyFont="1" applyFill="1" applyBorder="1" applyAlignment="1" applyProtection="1">
      <alignment vertical="center" wrapText="1"/>
      <protection locked="0"/>
    </xf>
    <xf numFmtId="0" fontId="9" fillId="0" borderId="10" xfId="60" applyNumberFormat="1" applyFont="1" applyFill="1" applyBorder="1" applyAlignment="1" applyProtection="1">
      <alignment vertical="center" wrapText="1"/>
      <protection/>
    </xf>
    <xf numFmtId="0" fontId="10" fillId="0" borderId="10" xfId="59" applyNumberFormat="1" applyFont="1" applyFill="1" applyBorder="1" applyAlignment="1">
      <alignment vertical="center"/>
      <protection/>
    </xf>
    <xf numFmtId="0" fontId="68" fillId="0" borderId="10" xfId="59" applyNumberFormat="1" applyFont="1" applyFill="1" applyBorder="1" applyAlignment="1" applyProtection="1">
      <alignment vertical="center"/>
      <protection locked="0"/>
    </xf>
    <xf numFmtId="0" fontId="68" fillId="0" borderId="10" xfId="59" applyNumberFormat="1" applyFont="1" applyFill="1" applyBorder="1" applyAlignment="1">
      <alignment vertical="center"/>
      <protection/>
    </xf>
    <xf numFmtId="0" fontId="69" fillId="0" borderId="10" xfId="60" applyNumberFormat="1" applyFont="1" applyFill="1" applyBorder="1" applyAlignment="1" applyProtection="1">
      <alignment horizontal="center" vertical="center"/>
      <protection/>
    </xf>
    <xf numFmtId="0" fontId="69" fillId="0" borderId="10" xfId="62" applyNumberFormat="1" applyFont="1" applyFill="1" applyBorder="1" applyAlignment="1" applyProtection="1">
      <alignment horizontal="center" vertical="center"/>
      <protection/>
    </xf>
    <xf numFmtId="0" fontId="11" fillId="0" borderId="10" xfId="59" applyNumberFormat="1" applyFont="1" applyFill="1" applyBorder="1" applyAlignment="1">
      <alignment vertical="center"/>
      <protection/>
    </xf>
    <xf numFmtId="0" fontId="10" fillId="0" borderId="10" xfId="59" applyNumberFormat="1" applyFont="1" applyFill="1" applyBorder="1" applyAlignment="1">
      <alignment horizontal="center" vertical="center"/>
      <protection/>
    </xf>
    <xf numFmtId="0" fontId="11" fillId="0" borderId="10" xfId="60" applyNumberFormat="1" applyFont="1" applyFill="1" applyBorder="1" applyAlignment="1" applyProtection="1">
      <alignment horizontal="left" vertical="top" wrapText="1"/>
      <protection/>
    </xf>
    <xf numFmtId="0" fontId="11" fillId="0" borderId="10" xfId="59"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top" wrapText="1"/>
      <protection/>
    </xf>
    <xf numFmtId="0" fontId="11" fillId="0" borderId="10" xfId="60" applyNumberFormat="1" applyFont="1" applyFill="1" applyBorder="1" applyAlignment="1">
      <alignment horizontal="center" vertical="top" wrapText="1"/>
      <protection/>
    </xf>
    <xf numFmtId="0" fontId="70" fillId="0" borderId="10" xfId="60" applyNumberFormat="1" applyFont="1" applyFill="1" applyBorder="1" applyAlignment="1">
      <alignment horizontal="center" vertical="top" wrapText="1"/>
      <protection/>
    </xf>
    <xf numFmtId="0" fontId="70" fillId="0" borderId="10" xfId="60" applyNumberFormat="1" applyFont="1" applyFill="1" applyBorder="1" applyAlignment="1">
      <alignment vertical="top" wrapText="1"/>
      <protection/>
    </xf>
    <xf numFmtId="0" fontId="10" fillId="0" borderId="10" xfId="62" applyNumberFormat="1" applyFont="1" applyFill="1" applyBorder="1" applyAlignment="1">
      <alignment horizontal="center" vertical="top"/>
      <protection/>
    </xf>
    <xf numFmtId="0" fontId="71" fillId="0" borderId="10" xfId="62" applyNumberFormat="1" applyFont="1" applyFill="1" applyBorder="1" applyAlignment="1">
      <alignment horizontal="left" vertical="center" wrapText="1"/>
      <protection/>
    </xf>
    <xf numFmtId="178" fontId="10" fillId="0" borderId="10" xfId="62" applyNumberFormat="1" applyFont="1" applyFill="1" applyBorder="1" applyAlignment="1">
      <alignment horizontal="center" vertical="center"/>
      <protection/>
    </xf>
    <xf numFmtId="0" fontId="10" fillId="0" borderId="10" xfId="59" applyNumberFormat="1" applyFont="1" applyFill="1" applyBorder="1" applyAlignment="1">
      <alignment horizontal="center" vertical="top"/>
      <protection/>
    </xf>
    <xf numFmtId="0" fontId="10" fillId="0" borderId="10" xfId="60" applyNumberFormat="1" applyFont="1" applyFill="1" applyBorder="1" applyAlignment="1">
      <alignment vertical="top"/>
      <protection/>
    </xf>
    <xf numFmtId="0" fontId="11" fillId="0" borderId="10" xfId="59" applyNumberFormat="1" applyFont="1" applyFill="1" applyBorder="1" applyAlignment="1" applyProtection="1">
      <alignment horizontal="right" vertical="top"/>
      <protection/>
    </xf>
    <xf numFmtId="0" fontId="10" fillId="0" borderId="10" xfId="59" applyNumberFormat="1" applyFont="1" applyFill="1" applyBorder="1" applyAlignment="1">
      <alignment vertical="top"/>
      <protection/>
    </xf>
    <xf numFmtId="0" fontId="11" fillId="0" borderId="10" xfId="59" applyNumberFormat="1" applyFont="1" applyFill="1" applyBorder="1" applyAlignment="1" applyProtection="1">
      <alignment horizontal="left" vertical="top"/>
      <protection locked="0"/>
    </xf>
    <xf numFmtId="0" fontId="10" fillId="0" borderId="10" xfId="59" applyNumberFormat="1" applyFont="1" applyFill="1" applyBorder="1" applyAlignment="1" applyProtection="1">
      <alignment vertical="top"/>
      <protection/>
    </xf>
    <xf numFmtId="0" fontId="11" fillId="0" borderId="10" xfId="59" applyNumberFormat="1" applyFont="1" applyFill="1" applyBorder="1" applyAlignment="1" applyProtection="1">
      <alignment horizontal="right" vertical="top"/>
      <protection locked="0"/>
    </xf>
    <xf numFmtId="0" fontId="11" fillId="0" borderId="10" xfId="59" applyNumberFormat="1" applyFont="1" applyFill="1" applyBorder="1" applyAlignment="1" applyProtection="1">
      <alignment horizontal="center" vertical="top" wrapText="1"/>
      <protection/>
    </xf>
    <xf numFmtId="0" fontId="11" fillId="0" borderId="10" xfId="60" applyNumberFormat="1" applyFont="1" applyFill="1" applyBorder="1" applyAlignment="1">
      <alignment horizontal="right" vertical="top"/>
      <protection/>
    </xf>
    <xf numFmtId="178" fontId="11" fillId="0" borderId="10" xfId="60" applyNumberFormat="1" applyFont="1" applyFill="1" applyBorder="1" applyAlignment="1">
      <alignment horizontal="right" vertical="top"/>
      <protection/>
    </xf>
    <xf numFmtId="0" fontId="10" fillId="0" borderId="10" xfId="60" applyNumberFormat="1" applyFont="1" applyFill="1" applyBorder="1" applyAlignment="1">
      <alignment vertical="top" wrapText="1"/>
      <protection/>
    </xf>
    <xf numFmtId="2" fontId="10" fillId="0" borderId="10" xfId="60" applyNumberFormat="1" applyFont="1" applyFill="1" applyBorder="1" applyAlignment="1">
      <alignment vertical="top"/>
      <protection/>
    </xf>
    <xf numFmtId="2" fontId="11" fillId="33" borderId="10" xfId="59" applyNumberFormat="1" applyFont="1" applyFill="1" applyBorder="1" applyAlignment="1" applyProtection="1">
      <alignment horizontal="right" vertical="top"/>
      <protection locked="0"/>
    </xf>
    <xf numFmtId="0" fontId="11" fillId="34" borderId="10" xfId="59" applyNumberFormat="1" applyFont="1" applyFill="1" applyBorder="1" applyAlignment="1" applyProtection="1">
      <alignment horizontal="right" vertical="top"/>
      <protection locked="0"/>
    </xf>
    <xf numFmtId="0" fontId="11" fillId="34" borderId="10" xfId="59" applyNumberFormat="1" applyFont="1" applyFill="1" applyBorder="1" applyAlignment="1" applyProtection="1">
      <alignment horizontal="center" vertical="top" wrapText="1"/>
      <protection/>
    </xf>
    <xf numFmtId="0" fontId="11" fillId="34" borderId="10" xfId="59" applyNumberFormat="1" applyFont="1" applyFill="1" applyBorder="1" applyAlignment="1">
      <alignment horizontal="center" vertical="top" wrapText="1"/>
      <protection/>
    </xf>
    <xf numFmtId="2" fontId="11" fillId="0" borderId="10" xfId="60" applyNumberFormat="1" applyFont="1" applyFill="1" applyBorder="1" applyAlignment="1">
      <alignment horizontal="right" vertical="top"/>
      <protection/>
    </xf>
    <xf numFmtId="0" fontId="11" fillId="0" borderId="10" xfId="60" applyNumberFormat="1" applyFont="1" applyFill="1" applyBorder="1" applyAlignment="1">
      <alignment horizontal="left" vertical="top"/>
      <protection/>
    </xf>
    <xf numFmtId="0" fontId="10" fillId="0" borderId="10" xfId="60" applyNumberFormat="1" applyFont="1" applyFill="1" applyBorder="1" applyAlignment="1">
      <alignment horizontal="center" vertical="center"/>
      <protection/>
    </xf>
    <xf numFmtId="0" fontId="9" fillId="0" borderId="10" xfId="60" applyNumberFormat="1" applyFont="1" applyFill="1" applyBorder="1" applyAlignment="1">
      <alignment vertical="top"/>
      <protection/>
    </xf>
    <xf numFmtId="178" fontId="10" fillId="0" borderId="10" xfId="59" applyNumberFormat="1" applyFont="1" applyFill="1" applyBorder="1" applyAlignment="1">
      <alignment vertical="top"/>
      <protection/>
    </xf>
    <xf numFmtId="2" fontId="9" fillId="0" borderId="10" xfId="60" applyNumberFormat="1" applyFont="1" applyFill="1" applyBorder="1" applyAlignment="1">
      <alignment vertical="top"/>
      <protection/>
    </xf>
    <xf numFmtId="0" fontId="72" fillId="0" borderId="10" xfId="59" applyNumberFormat="1" applyFont="1" applyFill="1" applyBorder="1" applyAlignment="1" applyProtection="1">
      <alignment vertical="top"/>
      <protection/>
    </xf>
    <xf numFmtId="10" fontId="67" fillId="33" borderId="10" xfId="67" applyNumberFormat="1" applyFont="1" applyFill="1" applyBorder="1" applyAlignment="1">
      <alignment horizontal="center" vertical="center"/>
    </xf>
    <xf numFmtId="0" fontId="72" fillId="0" borderId="10" xfId="60" applyNumberFormat="1" applyFont="1" applyFill="1" applyBorder="1" applyAlignment="1">
      <alignment vertical="top"/>
      <protection/>
    </xf>
    <xf numFmtId="0" fontId="9" fillId="0" borderId="10" xfId="60" applyNumberFormat="1" applyFont="1" applyFill="1" applyBorder="1" applyAlignment="1" applyProtection="1">
      <alignment vertical="center" wrapText="1"/>
      <protection locked="0"/>
    </xf>
    <xf numFmtId="0" fontId="9" fillId="0" borderId="10" xfId="67" applyNumberFormat="1" applyFont="1" applyFill="1" applyBorder="1" applyAlignment="1" applyProtection="1">
      <alignment vertical="center" wrapText="1"/>
      <protection locked="0"/>
    </xf>
    <xf numFmtId="178" fontId="73" fillId="0" borderId="10" xfId="60" applyNumberFormat="1" applyFont="1" applyFill="1" applyBorder="1" applyAlignment="1">
      <alignment horizontal="right" vertical="top"/>
      <protection/>
    </xf>
    <xf numFmtId="178" fontId="9" fillId="0" borderId="10" xfId="60" applyNumberFormat="1" applyFont="1" applyFill="1" applyBorder="1" applyAlignment="1">
      <alignment horizontal="right" vertical="top"/>
      <protection/>
    </xf>
    <xf numFmtId="0" fontId="74" fillId="0" borderId="10" xfId="0" applyFont="1" applyFill="1" applyBorder="1" applyAlignment="1">
      <alignment wrapText="1"/>
    </xf>
    <xf numFmtId="0" fontId="75" fillId="0" borderId="10" xfId="0" applyFont="1" applyFill="1" applyBorder="1" applyAlignment="1">
      <alignment horizontal="center" vertical="center"/>
    </xf>
    <xf numFmtId="0" fontId="76" fillId="0" borderId="10" xfId="0" applyFont="1" applyFill="1" applyBorder="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justify" vertical="center" wrapText="1"/>
    </xf>
    <xf numFmtId="2" fontId="14" fillId="0" borderId="10" xfId="59" applyNumberFormat="1" applyFont="1" applyBorder="1" applyAlignment="1">
      <alignment horizontal="center" vertical="center"/>
      <protection/>
    </xf>
    <xf numFmtId="179" fontId="14" fillId="0" borderId="10" xfId="59" applyNumberFormat="1" applyFont="1" applyBorder="1" applyAlignment="1">
      <alignment horizontal="center" vertical="center"/>
      <protection/>
    </xf>
    <xf numFmtId="1" fontId="14" fillId="0" borderId="10" xfId="59" applyNumberFormat="1" applyFont="1" applyBorder="1" applyAlignment="1">
      <alignment horizontal="center" vertical="center"/>
      <protection/>
    </xf>
    <xf numFmtId="0" fontId="77" fillId="0" borderId="0" xfId="0" applyFont="1" applyAlignment="1">
      <alignment horizontal="left" vertical="center" wrapText="1"/>
    </xf>
    <xf numFmtId="0" fontId="77" fillId="0" borderId="0" xfId="0" applyFont="1" applyAlignment="1">
      <alignment vertical="center" wrapText="1"/>
    </xf>
    <xf numFmtId="0" fontId="77" fillId="0" borderId="10" xfId="0" applyFont="1" applyBorder="1" applyAlignment="1">
      <alignment horizontal="lef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7" fillId="0" borderId="10" xfId="0" applyFont="1" applyBorder="1" applyAlignment="1">
      <alignment vertical="top" wrapText="1"/>
    </xf>
    <xf numFmtId="0" fontId="77" fillId="0" borderId="11" xfId="0" applyFont="1" applyBorder="1" applyAlignment="1">
      <alignment horizontal="center" vertical="center" wrapText="1"/>
    </xf>
    <xf numFmtId="0" fontId="77" fillId="0" borderId="10" xfId="0" applyFont="1" applyBorder="1" applyAlignment="1">
      <alignment vertical="center" wrapText="1"/>
    </xf>
    <xf numFmtId="0" fontId="77" fillId="0" borderId="10" xfId="0" applyFont="1" applyBorder="1" applyAlignment="1">
      <alignment horizontal="center" vertical="center"/>
    </xf>
    <xf numFmtId="0" fontId="77" fillId="0" borderId="10" xfId="0" applyFont="1" applyBorder="1" applyAlignment="1">
      <alignment horizontal="left" vertical="center"/>
    </xf>
    <xf numFmtId="0" fontId="77" fillId="0" borderId="11" xfId="0" applyFont="1" applyBorder="1" applyAlignment="1">
      <alignment horizontal="left" vertical="center" wrapText="1"/>
    </xf>
    <xf numFmtId="0" fontId="79" fillId="0" borderId="10" xfId="0" applyFont="1" applyBorder="1" applyAlignment="1">
      <alignment vertical="center" wrapText="1"/>
    </xf>
    <xf numFmtId="0" fontId="80" fillId="0" borderId="10" xfId="0" applyFont="1" applyBorder="1" applyAlignment="1">
      <alignment vertical="center"/>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center" vertical="center"/>
    </xf>
    <xf numFmtId="0" fontId="0" fillId="0" borderId="10" xfId="0" applyBorder="1" applyAlignment="1">
      <alignment horizontal="center"/>
    </xf>
    <xf numFmtId="0" fontId="62" fillId="0" borderId="10" xfId="0" applyFont="1" applyBorder="1" applyAlignment="1">
      <alignment wrapText="1"/>
    </xf>
    <xf numFmtId="0" fontId="77" fillId="0" borderId="10" xfId="0" applyFont="1" applyFill="1" applyBorder="1" applyAlignment="1">
      <alignment horizontal="left" vertical="center" wrapText="1"/>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0" xfId="0" applyFont="1" applyFill="1" applyAlignment="1">
      <alignment vertical="center" wrapText="1"/>
    </xf>
    <xf numFmtId="0" fontId="79" fillId="0" borderId="10" xfId="0" applyFont="1" applyFill="1" applyBorder="1" applyAlignment="1">
      <alignment vertical="center" wrapText="1"/>
    </xf>
    <xf numFmtId="0" fontId="77" fillId="0" borderId="10" xfId="0" applyFont="1" applyFill="1" applyBorder="1" applyAlignment="1">
      <alignment vertical="top" wrapText="1"/>
    </xf>
    <xf numFmtId="0" fontId="78" fillId="0" borderId="10" xfId="0" applyFont="1" applyFill="1" applyBorder="1" applyAlignment="1">
      <alignment horizontal="left" vertical="center" wrapText="1"/>
    </xf>
    <xf numFmtId="0" fontId="9" fillId="0" borderId="10" xfId="60" applyNumberFormat="1" applyFont="1" applyFill="1" applyBorder="1" applyAlignment="1">
      <alignment horizontal="center" vertical="top" wrapText="1"/>
      <protection/>
    </xf>
    <xf numFmtId="0" fontId="11" fillId="0" borderId="10" xfId="59" applyNumberFormat="1" applyFont="1" applyFill="1" applyBorder="1" applyAlignment="1">
      <alignment horizontal="center" vertical="center" wrapText="1"/>
      <protection/>
    </xf>
    <xf numFmtId="0" fontId="81" fillId="0" borderId="10" xfId="59" applyNumberFormat="1" applyFont="1" applyFill="1" applyBorder="1" applyAlignment="1">
      <alignment horizontal="right" vertical="top"/>
      <protection/>
    </xf>
    <xf numFmtId="0" fontId="12" fillId="0" borderId="10" xfId="59" applyNumberFormat="1" applyFont="1" applyFill="1" applyBorder="1" applyAlignment="1">
      <alignment horizontal="left" vertical="center" wrapText="1"/>
      <protection/>
    </xf>
    <xf numFmtId="0" fontId="82" fillId="0" borderId="10" xfId="59" applyNumberFormat="1" applyFont="1" applyFill="1" applyBorder="1" applyAlignment="1" applyProtection="1">
      <alignment horizontal="center" wrapText="1"/>
      <protection locked="0"/>
    </xf>
    <xf numFmtId="0" fontId="11" fillId="33" borderId="10" xfId="60" applyNumberFormat="1" applyFont="1" applyFill="1" applyBorder="1" applyAlignment="1" applyProtection="1">
      <alignment horizontal="left" vertical="top"/>
      <protection locked="0"/>
    </xf>
    <xf numFmtId="0" fontId="11" fillId="0" borderId="10" xfId="60"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4 2" xfId="63"/>
    <cellStyle name="Note" xfId="64"/>
    <cellStyle name="Output" xfId="65"/>
    <cellStyle name="Percent" xfId="66"/>
    <cellStyle name="Percent 2" xfId="67"/>
    <cellStyle name="Percent 2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7"/>
  <sheetViews>
    <sheetView showGridLines="0" zoomScale="80" zoomScaleNormal="80" zoomScalePageLayoutView="0" workbookViewId="0" topLeftCell="A12">
      <selection activeCell="BB10" sqref="BB1:BB16384"/>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115</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58</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62.25">
      <c r="A14" s="35">
        <v>1.02</v>
      </c>
      <c r="B14" s="93" t="s">
        <v>76</v>
      </c>
      <c r="C14" s="36" t="s">
        <v>46</v>
      </c>
      <c r="D14" s="94">
        <v>3.753</v>
      </c>
      <c r="E14" s="94" t="s">
        <v>43</v>
      </c>
      <c r="F14" s="49">
        <v>0</v>
      </c>
      <c r="G14" s="44"/>
      <c r="H14" s="40"/>
      <c r="I14" s="39" t="s">
        <v>34</v>
      </c>
      <c r="J14" s="41">
        <f aca="true" t="shared" si="0" ref="J14:J21">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21">total_amount_ba($B$2,$D$2,D14,F14,J14,K14,M14)</f>
        <v>0</v>
      </c>
      <c r="BB14" s="54">
        <f aca="true" t="shared" si="2" ref="BB14:BB21">BA14+SUM(N14:AZ14)</f>
        <v>0</v>
      </c>
      <c r="BC14" s="48" t="str">
        <f aca="true" t="shared" si="3" ref="BC14:BC21">SpellNumber(L14,BB14)</f>
        <v>INR Zero Only</v>
      </c>
      <c r="IE14" s="12"/>
      <c r="IF14" s="12"/>
      <c r="IG14" s="12"/>
      <c r="IH14" s="12"/>
      <c r="II14" s="12"/>
    </row>
    <row r="15" spans="1:243" s="11" customFormat="1" ht="15">
      <c r="A15" s="35">
        <v>1.03</v>
      </c>
      <c r="B15" s="93" t="s">
        <v>77</v>
      </c>
      <c r="C15" s="36" t="s">
        <v>47</v>
      </c>
      <c r="D15" s="94">
        <v>0.09412</v>
      </c>
      <c r="E15" s="94" t="s">
        <v>43</v>
      </c>
      <c r="F15" s="49">
        <v>0</v>
      </c>
      <c r="G15" s="44"/>
      <c r="H15" s="40"/>
      <c r="I15" s="39" t="s">
        <v>34</v>
      </c>
      <c r="J15" s="41">
        <f t="shared" si="0"/>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54">
        <f t="shared" si="2"/>
        <v>0</v>
      </c>
      <c r="BC15" s="48" t="str">
        <f t="shared" si="3"/>
        <v>INR Zero Only</v>
      </c>
      <c r="IE15" s="12"/>
      <c r="IF15" s="12"/>
      <c r="IG15" s="12"/>
      <c r="IH15" s="12"/>
      <c r="II15" s="12"/>
    </row>
    <row r="16" spans="1:243" s="11" customFormat="1" ht="62.25">
      <c r="A16" s="35">
        <v>1.04</v>
      </c>
      <c r="B16" s="93" t="s">
        <v>78</v>
      </c>
      <c r="C16" s="36" t="s">
        <v>48</v>
      </c>
      <c r="D16" s="94">
        <v>93.7615</v>
      </c>
      <c r="E16" s="94" t="s">
        <v>43</v>
      </c>
      <c r="F16" s="49">
        <v>0</v>
      </c>
      <c r="G16" s="44"/>
      <c r="H16" s="40"/>
      <c r="I16" s="39" t="s">
        <v>34</v>
      </c>
      <c r="J16" s="41">
        <f t="shared" si="0"/>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54">
        <f t="shared" si="2"/>
        <v>0</v>
      </c>
      <c r="BC16" s="48" t="str">
        <f t="shared" si="3"/>
        <v>INR Zero Only</v>
      </c>
      <c r="IE16" s="12"/>
      <c r="IF16" s="12"/>
      <c r="IG16" s="12"/>
      <c r="IH16" s="12"/>
      <c r="II16" s="12"/>
    </row>
    <row r="17" spans="1:243" s="11" customFormat="1" ht="15">
      <c r="A17" s="35">
        <v>1.05</v>
      </c>
      <c r="B17" s="93" t="s">
        <v>79</v>
      </c>
      <c r="C17" s="36" t="s">
        <v>107</v>
      </c>
      <c r="D17" s="94">
        <v>3.818</v>
      </c>
      <c r="E17" s="94" t="s">
        <v>43</v>
      </c>
      <c r="F17" s="49">
        <v>0</v>
      </c>
      <c r="G17" s="44"/>
      <c r="H17" s="40"/>
      <c r="I17" s="39" t="s">
        <v>34</v>
      </c>
      <c r="J17" s="41">
        <f t="shared" si="0"/>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54">
        <f t="shared" si="2"/>
        <v>0</v>
      </c>
      <c r="BC17" s="48" t="str">
        <f t="shared" si="3"/>
        <v>INR Zero Only</v>
      </c>
      <c r="IE17" s="12"/>
      <c r="IF17" s="12"/>
      <c r="IG17" s="12"/>
      <c r="IH17" s="12"/>
      <c r="II17" s="12"/>
    </row>
    <row r="18" spans="1:243" s="11" customFormat="1" ht="46.5">
      <c r="A18" s="35">
        <v>1.06</v>
      </c>
      <c r="B18" s="93" t="s">
        <v>80</v>
      </c>
      <c r="C18" s="36" t="s">
        <v>49</v>
      </c>
      <c r="D18" s="94">
        <v>9.53424</v>
      </c>
      <c r="E18" s="94" t="s">
        <v>43</v>
      </c>
      <c r="F18" s="49">
        <v>0</v>
      </c>
      <c r="G18" s="44"/>
      <c r="H18" s="40"/>
      <c r="I18" s="39" t="s">
        <v>34</v>
      </c>
      <c r="J18" s="41">
        <f t="shared" si="0"/>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54">
        <f t="shared" si="2"/>
        <v>0</v>
      </c>
      <c r="BC18" s="48" t="str">
        <f t="shared" si="3"/>
        <v>INR Zero Only</v>
      </c>
      <c r="IE18" s="12"/>
      <c r="IF18" s="12"/>
      <c r="IG18" s="12"/>
      <c r="IH18" s="12"/>
      <c r="II18" s="12"/>
    </row>
    <row r="19" spans="1:243" s="11" customFormat="1" ht="15">
      <c r="A19" s="35">
        <v>1.07</v>
      </c>
      <c r="B19" s="93" t="s">
        <v>79</v>
      </c>
      <c r="C19" s="36" t="s">
        <v>50</v>
      </c>
      <c r="D19" s="94">
        <v>0.2511</v>
      </c>
      <c r="E19" s="94" t="s">
        <v>43</v>
      </c>
      <c r="F19" s="49">
        <v>0</v>
      </c>
      <c r="G19" s="44"/>
      <c r="H19" s="40"/>
      <c r="I19" s="39" t="s">
        <v>34</v>
      </c>
      <c r="J19" s="41">
        <f t="shared" si="0"/>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54">
        <f t="shared" si="2"/>
        <v>0</v>
      </c>
      <c r="BC19" s="48" t="str">
        <f t="shared" si="3"/>
        <v>INR Zero Only</v>
      </c>
      <c r="IE19" s="12"/>
      <c r="IF19" s="12"/>
      <c r="IG19" s="12"/>
      <c r="IH19" s="12"/>
      <c r="II19" s="12"/>
    </row>
    <row r="20" spans="1:243" s="11" customFormat="1" ht="46.5">
      <c r="A20" s="35">
        <v>1.08</v>
      </c>
      <c r="B20" s="93" t="s">
        <v>81</v>
      </c>
      <c r="C20" s="36" t="s">
        <v>51</v>
      </c>
      <c r="D20" s="94">
        <v>0.2265</v>
      </c>
      <c r="E20" s="94" t="s">
        <v>43</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15">
      <c r="A21" s="35">
        <v>1.09</v>
      </c>
      <c r="B21" s="93" t="s">
        <v>79</v>
      </c>
      <c r="C21" s="36" t="s">
        <v>108</v>
      </c>
      <c r="D21" s="94">
        <v>0.03285</v>
      </c>
      <c r="E21" s="94" t="s">
        <v>43</v>
      </c>
      <c r="F21" s="49">
        <v>0</v>
      </c>
      <c r="G21" s="44"/>
      <c r="H21" s="40"/>
      <c r="I21" s="39" t="s">
        <v>34</v>
      </c>
      <c r="J21" s="41">
        <f t="shared" si="0"/>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54">
        <f t="shared" si="2"/>
        <v>0</v>
      </c>
      <c r="BC21" s="48" t="str">
        <f t="shared" si="3"/>
        <v>INR Zero Only</v>
      </c>
      <c r="IE21" s="12"/>
      <c r="IF21" s="12"/>
      <c r="IG21" s="12"/>
      <c r="IH21" s="12"/>
      <c r="II21" s="12"/>
    </row>
    <row r="22" spans="1:243" s="11" customFormat="1" ht="24.75" customHeight="1">
      <c r="A22" s="35">
        <v>2</v>
      </c>
      <c r="B22" s="67" t="s">
        <v>59</v>
      </c>
      <c r="C22" s="36"/>
      <c r="D22" s="68"/>
      <c r="E22" s="38"/>
      <c r="F22" s="39"/>
      <c r="G22" s="40"/>
      <c r="H22" s="40"/>
      <c r="I22" s="39"/>
      <c r="J22" s="41"/>
      <c r="K22" s="42"/>
      <c r="L22" s="42"/>
      <c r="M22" s="43"/>
      <c r="N22" s="44"/>
      <c r="O22" s="44"/>
      <c r="P22" s="45"/>
      <c r="Q22" s="44"/>
      <c r="R22" s="44"/>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46"/>
      <c r="BB22" s="47"/>
      <c r="BC22" s="48"/>
      <c r="IE22" s="12">
        <v>1</v>
      </c>
      <c r="IF22" s="12" t="s">
        <v>30</v>
      </c>
      <c r="IG22" s="12" t="s">
        <v>31</v>
      </c>
      <c r="IH22" s="12">
        <v>10</v>
      </c>
      <c r="II22" s="12" t="s">
        <v>32</v>
      </c>
    </row>
    <row r="23" spans="1:243" s="11" customFormat="1" ht="15">
      <c r="A23" s="35">
        <v>2.01</v>
      </c>
      <c r="B23" s="93" t="s">
        <v>82</v>
      </c>
      <c r="C23" s="36" t="s">
        <v>61</v>
      </c>
      <c r="D23" s="94">
        <v>9</v>
      </c>
      <c r="E23" s="94" t="s">
        <v>98</v>
      </c>
      <c r="F23" s="49">
        <v>0</v>
      </c>
      <c r="G23" s="44"/>
      <c r="H23" s="40"/>
      <c r="I23" s="39" t="s">
        <v>34</v>
      </c>
      <c r="J23" s="41">
        <f aca="true" t="shared" si="4" ref="J23:J38">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aca="true" t="shared" si="5" ref="BA23:BA38">total_amount_ba($B$2,$D$2,D23,F23,J23,K23,M23)</f>
        <v>0</v>
      </c>
      <c r="BB23" s="54">
        <f aca="true" t="shared" si="6" ref="BB23:BB38">BA23+SUM(N23:AZ23)</f>
        <v>0</v>
      </c>
      <c r="BC23" s="48" t="str">
        <f aca="true" t="shared" si="7" ref="BC23:BC38">SpellNumber(L23,BB23)</f>
        <v>INR Zero Only</v>
      </c>
      <c r="IE23" s="12"/>
      <c r="IF23" s="12"/>
      <c r="IG23" s="12"/>
      <c r="IH23" s="12"/>
      <c r="II23" s="12"/>
    </row>
    <row r="24" spans="1:243" s="11" customFormat="1" ht="15">
      <c r="A24" s="35">
        <v>2.02</v>
      </c>
      <c r="B24" s="93" t="s">
        <v>83</v>
      </c>
      <c r="C24" s="36" t="s">
        <v>62</v>
      </c>
      <c r="D24" s="94">
        <v>9</v>
      </c>
      <c r="E24" s="94" t="s">
        <v>99</v>
      </c>
      <c r="F24" s="49">
        <v>0</v>
      </c>
      <c r="G24" s="44"/>
      <c r="H24" s="40"/>
      <c r="I24" s="39" t="s">
        <v>34</v>
      </c>
      <c r="J24" s="41">
        <f t="shared" si="4"/>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54">
        <f t="shared" si="6"/>
        <v>0</v>
      </c>
      <c r="BC24" s="48" t="str">
        <f t="shared" si="7"/>
        <v>INR Zero Only</v>
      </c>
      <c r="IE24" s="12"/>
      <c r="IF24" s="12"/>
      <c r="IG24" s="12"/>
      <c r="IH24" s="12"/>
      <c r="II24" s="12"/>
    </row>
    <row r="25" spans="1:243" s="11" customFormat="1" ht="15">
      <c r="A25" s="35">
        <v>2.03</v>
      </c>
      <c r="B25" s="93" t="s">
        <v>84</v>
      </c>
      <c r="C25" s="36" t="s">
        <v>63</v>
      </c>
      <c r="D25" s="94">
        <v>9</v>
      </c>
      <c r="E25" s="94" t="s">
        <v>98</v>
      </c>
      <c r="F25" s="49">
        <v>0</v>
      </c>
      <c r="G25" s="44"/>
      <c r="H25" s="40"/>
      <c r="I25" s="39" t="s">
        <v>34</v>
      </c>
      <c r="J25" s="41">
        <f t="shared" si="4"/>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54">
        <f t="shared" si="6"/>
        <v>0</v>
      </c>
      <c r="BC25" s="48" t="str">
        <f t="shared" si="7"/>
        <v>INR Zero Only</v>
      </c>
      <c r="IE25" s="12"/>
      <c r="IF25" s="12"/>
      <c r="IG25" s="12"/>
      <c r="IH25" s="12"/>
      <c r="II25" s="12"/>
    </row>
    <row r="26" spans="1:243" s="11" customFormat="1" ht="15">
      <c r="A26" s="35">
        <v>2.04</v>
      </c>
      <c r="B26" s="93" t="s">
        <v>85</v>
      </c>
      <c r="C26" s="36" t="s">
        <v>64</v>
      </c>
      <c r="D26" s="95">
        <v>54</v>
      </c>
      <c r="E26" s="95" t="s">
        <v>98</v>
      </c>
      <c r="F26" s="49">
        <v>0</v>
      </c>
      <c r="G26" s="44"/>
      <c r="H26" s="40"/>
      <c r="I26" s="39" t="s">
        <v>34</v>
      </c>
      <c r="J26" s="41">
        <f t="shared" si="4"/>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54">
        <f t="shared" si="6"/>
        <v>0</v>
      </c>
      <c r="BC26" s="48" t="str">
        <f t="shared" si="7"/>
        <v>INR Zero Only</v>
      </c>
      <c r="IE26" s="12"/>
      <c r="IF26" s="12"/>
      <c r="IG26" s="12"/>
      <c r="IH26" s="12"/>
      <c r="II26" s="12"/>
    </row>
    <row r="27" spans="1:243" s="11" customFormat="1" ht="15">
      <c r="A27" s="35">
        <v>2.05</v>
      </c>
      <c r="B27" s="96" t="s">
        <v>86</v>
      </c>
      <c r="C27" s="36" t="s">
        <v>65</v>
      </c>
      <c r="D27" s="97">
        <v>18</v>
      </c>
      <c r="E27" s="94" t="s">
        <v>98</v>
      </c>
      <c r="F27" s="49">
        <v>0</v>
      </c>
      <c r="G27" s="44"/>
      <c r="H27" s="40"/>
      <c r="I27" s="39" t="s">
        <v>34</v>
      </c>
      <c r="J27" s="41">
        <f t="shared" si="4"/>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54">
        <f t="shared" si="6"/>
        <v>0</v>
      </c>
      <c r="BC27" s="48" t="str">
        <f t="shared" si="7"/>
        <v>INR Zero Only</v>
      </c>
      <c r="IE27" s="12"/>
      <c r="IF27" s="12"/>
      <c r="IG27" s="12"/>
      <c r="IH27" s="12"/>
      <c r="II27" s="12"/>
    </row>
    <row r="28" spans="1:243" s="11" customFormat="1" ht="46.5">
      <c r="A28" s="35">
        <v>2.06</v>
      </c>
      <c r="B28" s="93" t="s">
        <v>87</v>
      </c>
      <c r="C28" s="36" t="s">
        <v>66</v>
      </c>
      <c r="D28" s="94">
        <v>32.5</v>
      </c>
      <c r="E28" s="94" t="s">
        <v>60</v>
      </c>
      <c r="F28" s="49">
        <v>0</v>
      </c>
      <c r="G28" s="44"/>
      <c r="H28" s="40"/>
      <c r="I28" s="39" t="s">
        <v>34</v>
      </c>
      <c r="J28" s="41">
        <f t="shared" si="4"/>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54">
        <f t="shared" si="6"/>
        <v>0</v>
      </c>
      <c r="BC28" s="48" t="str">
        <f t="shared" si="7"/>
        <v>INR Zero Only</v>
      </c>
      <c r="IE28" s="12"/>
      <c r="IF28" s="12"/>
      <c r="IG28" s="12"/>
      <c r="IH28" s="12"/>
      <c r="II28" s="12"/>
    </row>
    <row r="29" spans="1:243" s="11" customFormat="1" ht="15">
      <c r="A29" s="35">
        <v>2.07</v>
      </c>
      <c r="B29" s="93" t="s">
        <v>88</v>
      </c>
      <c r="C29" s="36" t="s">
        <v>67</v>
      </c>
      <c r="D29" s="94">
        <v>108</v>
      </c>
      <c r="E29" s="94" t="s">
        <v>98</v>
      </c>
      <c r="F29" s="49">
        <v>0</v>
      </c>
      <c r="G29" s="44"/>
      <c r="H29" s="40"/>
      <c r="I29" s="39" t="s">
        <v>34</v>
      </c>
      <c r="J29" s="41">
        <f t="shared" si="4"/>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54">
        <f t="shared" si="6"/>
        <v>0</v>
      </c>
      <c r="BC29" s="48" t="str">
        <f t="shared" si="7"/>
        <v>INR Zero Only</v>
      </c>
      <c r="IE29" s="12"/>
      <c r="IF29" s="12"/>
      <c r="IG29" s="12"/>
      <c r="IH29" s="12"/>
      <c r="II29" s="12"/>
    </row>
    <row r="30" spans="1:243" s="11" customFormat="1" ht="15">
      <c r="A30" s="35">
        <v>2.08</v>
      </c>
      <c r="B30" s="93" t="s">
        <v>89</v>
      </c>
      <c r="C30" s="36" t="s">
        <v>68</v>
      </c>
      <c r="D30" s="94">
        <v>24</v>
      </c>
      <c r="E30" s="94" t="s">
        <v>98</v>
      </c>
      <c r="F30" s="49">
        <v>0</v>
      </c>
      <c r="G30" s="44"/>
      <c r="H30" s="40"/>
      <c r="I30" s="39" t="s">
        <v>34</v>
      </c>
      <c r="J30" s="41">
        <f t="shared" si="4"/>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5"/>
        <v>0</v>
      </c>
      <c r="BB30" s="54">
        <f t="shared" si="6"/>
        <v>0</v>
      </c>
      <c r="BC30" s="48" t="str">
        <f t="shared" si="7"/>
        <v>INR Zero Only</v>
      </c>
      <c r="IE30" s="12"/>
      <c r="IF30" s="12"/>
      <c r="IG30" s="12"/>
      <c r="IH30" s="12"/>
      <c r="II30" s="12"/>
    </row>
    <row r="31" spans="1:243" s="11" customFormat="1" ht="15">
      <c r="A31" s="35">
        <v>2.09</v>
      </c>
      <c r="B31" s="93" t="s">
        <v>90</v>
      </c>
      <c r="C31" s="36" t="s">
        <v>109</v>
      </c>
      <c r="D31" s="94">
        <v>145</v>
      </c>
      <c r="E31" s="94" t="s">
        <v>100</v>
      </c>
      <c r="F31" s="49">
        <v>0</v>
      </c>
      <c r="G31" s="44"/>
      <c r="H31" s="40"/>
      <c r="I31" s="39" t="s">
        <v>34</v>
      </c>
      <c r="J31" s="41">
        <f t="shared" si="4"/>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5"/>
        <v>0</v>
      </c>
      <c r="BB31" s="54">
        <f t="shared" si="6"/>
        <v>0</v>
      </c>
      <c r="BC31" s="48" t="str">
        <f t="shared" si="7"/>
        <v>INR Zero Only</v>
      </c>
      <c r="IE31" s="12"/>
      <c r="IF31" s="12"/>
      <c r="IG31" s="12"/>
      <c r="IH31" s="12"/>
      <c r="II31" s="12"/>
    </row>
    <row r="32" spans="1:243" s="11" customFormat="1" ht="15">
      <c r="A32" s="35">
        <v>2.1</v>
      </c>
      <c r="B32" s="98" t="s">
        <v>91</v>
      </c>
      <c r="C32" s="36" t="s">
        <v>69</v>
      </c>
      <c r="D32" s="94">
        <v>6</v>
      </c>
      <c r="E32" s="94" t="s">
        <v>100</v>
      </c>
      <c r="F32" s="49">
        <v>0</v>
      </c>
      <c r="G32" s="44"/>
      <c r="H32" s="40"/>
      <c r="I32" s="39" t="s">
        <v>34</v>
      </c>
      <c r="J32" s="41">
        <f t="shared" si="4"/>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5"/>
        <v>0</v>
      </c>
      <c r="BB32" s="54">
        <f t="shared" si="6"/>
        <v>0</v>
      </c>
      <c r="BC32" s="48" t="str">
        <f t="shared" si="7"/>
        <v>INR Zero Only</v>
      </c>
      <c r="IE32" s="12"/>
      <c r="IF32" s="12"/>
      <c r="IG32" s="12"/>
      <c r="IH32" s="12"/>
      <c r="II32" s="12"/>
    </row>
    <row r="33" spans="1:243" s="11" customFormat="1" ht="15">
      <c r="A33" s="35">
        <v>2.11</v>
      </c>
      <c r="B33" s="98" t="s">
        <v>92</v>
      </c>
      <c r="C33" s="36" t="s">
        <v>70</v>
      </c>
      <c r="D33" s="94">
        <v>12</v>
      </c>
      <c r="E33" s="94" t="s">
        <v>100</v>
      </c>
      <c r="F33" s="49">
        <v>0</v>
      </c>
      <c r="G33" s="44"/>
      <c r="H33" s="40"/>
      <c r="I33" s="39" t="s">
        <v>34</v>
      </c>
      <c r="J33" s="41">
        <f t="shared" si="4"/>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5"/>
        <v>0</v>
      </c>
      <c r="BB33" s="54">
        <f t="shared" si="6"/>
        <v>0</v>
      </c>
      <c r="BC33" s="48" t="str">
        <f t="shared" si="7"/>
        <v>INR Zero Only</v>
      </c>
      <c r="IE33" s="12"/>
      <c r="IF33" s="12"/>
      <c r="IG33" s="12"/>
      <c r="IH33" s="12"/>
      <c r="II33" s="12"/>
    </row>
    <row r="34" spans="1:243" s="11" customFormat="1" ht="15">
      <c r="A34" s="35">
        <v>2.12</v>
      </c>
      <c r="B34" s="98" t="s">
        <v>93</v>
      </c>
      <c r="C34" s="36" t="s">
        <v>110</v>
      </c>
      <c r="D34" s="94">
        <v>12</v>
      </c>
      <c r="E34" s="94" t="s">
        <v>100</v>
      </c>
      <c r="F34" s="49">
        <v>0</v>
      </c>
      <c r="G34" s="44"/>
      <c r="H34" s="40"/>
      <c r="I34" s="39" t="s">
        <v>34</v>
      </c>
      <c r="J34" s="41">
        <f t="shared" si="4"/>
        <v>1</v>
      </c>
      <c r="K34" s="42" t="s">
        <v>39</v>
      </c>
      <c r="L34" s="42" t="s">
        <v>7</v>
      </c>
      <c r="M34" s="50"/>
      <c r="N34" s="51"/>
      <c r="O34" s="51"/>
      <c r="P34" s="52"/>
      <c r="Q34" s="51"/>
      <c r="R34" s="51"/>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5"/>
        <v>0</v>
      </c>
      <c r="BB34" s="54">
        <f t="shared" si="6"/>
        <v>0</v>
      </c>
      <c r="BC34" s="48" t="str">
        <f t="shared" si="7"/>
        <v>INR Zero Only</v>
      </c>
      <c r="IE34" s="12"/>
      <c r="IF34" s="12"/>
      <c r="IG34" s="12"/>
      <c r="IH34" s="12"/>
      <c r="II34" s="12"/>
    </row>
    <row r="35" spans="1:243" s="11" customFormat="1" ht="15">
      <c r="A35" s="35">
        <v>2.13</v>
      </c>
      <c r="B35" s="93" t="s">
        <v>94</v>
      </c>
      <c r="C35" s="36" t="s">
        <v>71</v>
      </c>
      <c r="D35" s="94">
        <v>192</v>
      </c>
      <c r="E35" s="94" t="s">
        <v>98</v>
      </c>
      <c r="F35" s="49">
        <v>0</v>
      </c>
      <c r="G35" s="44"/>
      <c r="H35" s="40"/>
      <c r="I35" s="39" t="s">
        <v>34</v>
      </c>
      <c r="J35" s="41">
        <f t="shared" si="4"/>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5"/>
        <v>0</v>
      </c>
      <c r="BB35" s="54">
        <f t="shared" si="6"/>
        <v>0</v>
      </c>
      <c r="BC35" s="48" t="str">
        <f t="shared" si="7"/>
        <v>INR Zero Only</v>
      </c>
      <c r="IE35" s="12"/>
      <c r="IF35" s="12"/>
      <c r="IG35" s="12"/>
      <c r="IH35" s="12"/>
      <c r="II35" s="12"/>
    </row>
    <row r="36" spans="1:243" s="11" customFormat="1" ht="15">
      <c r="A36" s="35">
        <v>2.14</v>
      </c>
      <c r="B36" s="93" t="s">
        <v>95</v>
      </c>
      <c r="C36" s="36" t="s">
        <v>72</v>
      </c>
      <c r="D36" s="94">
        <v>144</v>
      </c>
      <c r="E36" s="94" t="s">
        <v>98</v>
      </c>
      <c r="F36" s="49">
        <v>0</v>
      </c>
      <c r="G36" s="44"/>
      <c r="H36" s="40"/>
      <c r="I36" s="39" t="s">
        <v>34</v>
      </c>
      <c r="J36" s="41">
        <f t="shared" si="4"/>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 t="shared" si="5"/>
        <v>0</v>
      </c>
      <c r="BB36" s="54">
        <f t="shared" si="6"/>
        <v>0</v>
      </c>
      <c r="BC36" s="48" t="str">
        <f t="shared" si="7"/>
        <v>INR Zero Only</v>
      </c>
      <c r="IE36" s="12"/>
      <c r="IF36" s="12"/>
      <c r="IG36" s="12"/>
      <c r="IH36" s="12"/>
      <c r="II36" s="12"/>
    </row>
    <row r="37" spans="1:243" s="11" customFormat="1" ht="15">
      <c r="A37" s="35">
        <v>2.15</v>
      </c>
      <c r="B37" s="93" t="s">
        <v>96</v>
      </c>
      <c r="C37" s="36" t="s">
        <v>73</v>
      </c>
      <c r="D37" s="94">
        <v>1420</v>
      </c>
      <c r="E37" s="94" t="s">
        <v>98</v>
      </c>
      <c r="F37" s="49">
        <v>0</v>
      </c>
      <c r="G37" s="44"/>
      <c r="H37" s="40"/>
      <c r="I37" s="39" t="s">
        <v>34</v>
      </c>
      <c r="J37" s="41">
        <f t="shared" si="4"/>
        <v>1</v>
      </c>
      <c r="K37" s="42" t="s">
        <v>39</v>
      </c>
      <c r="L37" s="42" t="s">
        <v>7</v>
      </c>
      <c r="M37" s="50"/>
      <c r="N37" s="51"/>
      <c r="O37" s="51"/>
      <c r="P37" s="52"/>
      <c r="Q37" s="51"/>
      <c r="R37" s="51"/>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 t="shared" si="5"/>
        <v>0</v>
      </c>
      <c r="BB37" s="54">
        <f t="shared" si="6"/>
        <v>0</v>
      </c>
      <c r="BC37" s="48" t="str">
        <f t="shared" si="7"/>
        <v>INR Zero Only</v>
      </c>
      <c r="IE37" s="12"/>
      <c r="IF37" s="12"/>
      <c r="IG37" s="12"/>
      <c r="IH37" s="12"/>
      <c r="II37" s="12"/>
    </row>
    <row r="38" spans="1:243" s="11" customFormat="1" ht="15">
      <c r="A38" s="35">
        <v>2.16</v>
      </c>
      <c r="B38" s="93" t="s">
        <v>97</v>
      </c>
      <c r="C38" s="36" t="s">
        <v>111</v>
      </c>
      <c r="D38" s="94">
        <v>760</v>
      </c>
      <c r="E38" s="94" t="s">
        <v>98</v>
      </c>
      <c r="F38" s="49">
        <v>0</v>
      </c>
      <c r="G38" s="44"/>
      <c r="H38" s="40"/>
      <c r="I38" s="39" t="s">
        <v>34</v>
      </c>
      <c r="J38" s="41">
        <f t="shared" si="4"/>
        <v>1</v>
      </c>
      <c r="K38" s="42" t="s">
        <v>39</v>
      </c>
      <c r="L38" s="42" t="s">
        <v>7</v>
      </c>
      <c r="M38" s="50"/>
      <c r="N38" s="51"/>
      <c r="O38" s="51"/>
      <c r="P38" s="52"/>
      <c r="Q38" s="51"/>
      <c r="R38" s="51"/>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 t="shared" si="5"/>
        <v>0</v>
      </c>
      <c r="BB38" s="54">
        <f t="shared" si="6"/>
        <v>0</v>
      </c>
      <c r="BC38" s="48" t="str">
        <f t="shared" si="7"/>
        <v>INR Zero Only</v>
      </c>
      <c r="IE38" s="12"/>
      <c r="IF38" s="12"/>
      <c r="IG38" s="12"/>
      <c r="IH38" s="12"/>
      <c r="II38" s="12"/>
    </row>
    <row r="39" spans="1:243" s="11" customFormat="1" ht="24.75" customHeight="1">
      <c r="A39" s="35">
        <v>3</v>
      </c>
      <c r="B39" s="99" t="s">
        <v>101</v>
      </c>
      <c r="C39" s="36"/>
      <c r="D39" s="69"/>
      <c r="E39" s="38"/>
      <c r="F39" s="39"/>
      <c r="G39" s="40"/>
      <c r="H39" s="40"/>
      <c r="I39" s="39"/>
      <c r="J39" s="41"/>
      <c r="K39" s="42"/>
      <c r="L39" s="42"/>
      <c r="M39" s="43"/>
      <c r="N39" s="44"/>
      <c r="O39" s="44"/>
      <c r="P39" s="45"/>
      <c r="Q39" s="44"/>
      <c r="R39" s="44"/>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46"/>
      <c r="BB39" s="47"/>
      <c r="BC39" s="48"/>
      <c r="IE39" s="12">
        <v>1</v>
      </c>
      <c r="IF39" s="12" t="s">
        <v>30</v>
      </c>
      <c r="IG39" s="12" t="s">
        <v>31</v>
      </c>
      <c r="IH39" s="12">
        <v>10</v>
      </c>
      <c r="II39" s="12" t="s">
        <v>32</v>
      </c>
    </row>
    <row r="40" spans="1:243" s="11" customFormat="1" ht="15">
      <c r="A40" s="35">
        <v>3.01</v>
      </c>
      <c r="B40" s="93" t="s">
        <v>102</v>
      </c>
      <c r="C40" s="36" t="s">
        <v>74</v>
      </c>
      <c r="D40" s="94">
        <v>10</v>
      </c>
      <c r="E40" s="94" t="s">
        <v>98</v>
      </c>
      <c r="F40" s="49">
        <v>0</v>
      </c>
      <c r="G40" s="44"/>
      <c r="H40" s="40"/>
      <c r="I40" s="39" t="s">
        <v>34</v>
      </c>
      <c r="J40" s="41">
        <f>IF(I40="Less(-)",-1,1)</f>
        <v>1</v>
      </c>
      <c r="K40" s="42" t="s">
        <v>39</v>
      </c>
      <c r="L40" s="42" t="s">
        <v>7</v>
      </c>
      <c r="M40" s="50"/>
      <c r="N40" s="51"/>
      <c r="O40" s="51"/>
      <c r="P40" s="52"/>
      <c r="Q40" s="51"/>
      <c r="R40" s="51"/>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total_amount_ba($B$2,$D$2,D40,F40,J40,K40,M40)</f>
        <v>0</v>
      </c>
      <c r="BB40" s="54">
        <f>BA40+SUM(N40:AZ40)</f>
        <v>0</v>
      </c>
      <c r="BC40" s="48" t="str">
        <f>SpellNumber(L40,BB40)</f>
        <v>INR Zero Only</v>
      </c>
      <c r="IE40" s="12"/>
      <c r="IF40" s="12"/>
      <c r="IG40" s="12"/>
      <c r="IH40" s="12"/>
      <c r="II40" s="12"/>
    </row>
    <row r="41" spans="1:243" s="11" customFormat="1" ht="15">
      <c r="A41" s="35">
        <v>3.02</v>
      </c>
      <c r="B41" s="93" t="s">
        <v>103</v>
      </c>
      <c r="C41" s="36" t="s">
        <v>112</v>
      </c>
      <c r="D41" s="94">
        <v>8</v>
      </c>
      <c r="E41" s="94" t="s">
        <v>98</v>
      </c>
      <c r="F41" s="49">
        <v>0</v>
      </c>
      <c r="G41" s="44"/>
      <c r="H41" s="40"/>
      <c r="I41" s="39" t="s">
        <v>34</v>
      </c>
      <c r="J41" s="41">
        <f>IF(I41="Less(-)",-1,1)</f>
        <v>1</v>
      </c>
      <c r="K41" s="42" t="s">
        <v>39</v>
      </c>
      <c r="L41" s="42" t="s">
        <v>7</v>
      </c>
      <c r="M41" s="50"/>
      <c r="N41" s="51"/>
      <c r="O41" s="51"/>
      <c r="P41" s="52"/>
      <c r="Q41" s="51"/>
      <c r="R41" s="51"/>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total_amount_ba($B$2,$D$2,D41,F41,J41,K41,M41)</f>
        <v>0</v>
      </c>
      <c r="BB41" s="54">
        <f>BA41+SUM(N41:AZ41)</f>
        <v>0</v>
      </c>
      <c r="BC41" s="48" t="str">
        <f>SpellNumber(L41,BB41)</f>
        <v>INR Zero Only</v>
      </c>
      <c r="IE41" s="12"/>
      <c r="IF41" s="12"/>
      <c r="IG41" s="12"/>
      <c r="IH41" s="12"/>
      <c r="II41" s="12"/>
    </row>
    <row r="42" spans="1:243" s="11" customFormat="1" ht="15">
      <c r="A42" s="35">
        <v>3.03</v>
      </c>
      <c r="B42" s="93" t="s">
        <v>104</v>
      </c>
      <c r="C42" s="36" t="s">
        <v>113</v>
      </c>
      <c r="D42" s="94">
        <v>15</v>
      </c>
      <c r="E42" s="94" t="s">
        <v>98</v>
      </c>
      <c r="F42" s="49">
        <v>0</v>
      </c>
      <c r="G42" s="44"/>
      <c r="H42" s="40"/>
      <c r="I42" s="39" t="s">
        <v>34</v>
      </c>
      <c r="J42" s="41">
        <f>IF(I42="Less(-)",-1,1)</f>
        <v>1</v>
      </c>
      <c r="K42" s="42" t="s">
        <v>39</v>
      </c>
      <c r="L42" s="42" t="s">
        <v>7</v>
      </c>
      <c r="M42" s="50"/>
      <c r="N42" s="51"/>
      <c r="O42" s="51"/>
      <c r="P42" s="52"/>
      <c r="Q42" s="51"/>
      <c r="R42" s="51"/>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4">
        <f>total_amount_ba($B$2,$D$2,D42,F42,J42,K42,M42)</f>
        <v>0</v>
      </c>
      <c r="BB42" s="54">
        <f>BA42+SUM(N42:AZ42)</f>
        <v>0</v>
      </c>
      <c r="BC42" s="48" t="str">
        <f>SpellNumber(L42,BB42)</f>
        <v>INR Zero Only</v>
      </c>
      <c r="IE42" s="12"/>
      <c r="IF42" s="12"/>
      <c r="IG42" s="12"/>
      <c r="IH42" s="12"/>
      <c r="II42" s="12"/>
    </row>
    <row r="43" spans="1:243" s="11" customFormat="1" ht="15">
      <c r="A43" s="35">
        <v>3.04</v>
      </c>
      <c r="B43" s="93" t="s">
        <v>105</v>
      </c>
      <c r="C43" s="36" t="s">
        <v>114</v>
      </c>
      <c r="D43" s="94">
        <v>1</v>
      </c>
      <c r="E43" s="94" t="s">
        <v>106</v>
      </c>
      <c r="F43" s="49">
        <v>0</v>
      </c>
      <c r="G43" s="44"/>
      <c r="H43" s="40"/>
      <c r="I43" s="39" t="s">
        <v>34</v>
      </c>
      <c r="J43" s="41">
        <f>IF(I43="Less(-)",-1,1)</f>
        <v>1</v>
      </c>
      <c r="K43" s="42" t="s">
        <v>39</v>
      </c>
      <c r="L43" s="42" t="s">
        <v>7</v>
      </c>
      <c r="M43" s="50"/>
      <c r="N43" s="51"/>
      <c r="O43" s="51"/>
      <c r="P43" s="52"/>
      <c r="Q43" s="51"/>
      <c r="R43" s="51"/>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total_amount_ba($B$2,$D$2,D43,F43,J43,K43,M43)</f>
        <v>0</v>
      </c>
      <c r="BB43" s="54">
        <f>BA43+SUM(N43:AZ43)</f>
        <v>0</v>
      </c>
      <c r="BC43" s="48" t="str">
        <f>SpellNumber(L43,BB43)</f>
        <v>INR Zero Only</v>
      </c>
      <c r="IE43" s="12"/>
      <c r="IF43" s="12"/>
      <c r="IG43" s="12"/>
      <c r="IH43" s="12"/>
      <c r="II43" s="12"/>
    </row>
    <row r="44" spans="1:243" s="11" customFormat="1" ht="33" customHeight="1">
      <c r="A44" s="55" t="s">
        <v>37</v>
      </c>
      <c r="B44" s="55"/>
      <c r="C44" s="39"/>
      <c r="D44" s="56"/>
      <c r="E44" s="39"/>
      <c r="F44" s="39"/>
      <c r="G44" s="39"/>
      <c r="H44" s="57"/>
      <c r="I44" s="57"/>
      <c r="J44" s="57"/>
      <c r="K44" s="57"/>
      <c r="L44" s="39"/>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SUM(BA14:BA43)</f>
        <v>0</v>
      </c>
      <c r="BB44" s="59">
        <f>SUM(BB14:BB43)</f>
        <v>0</v>
      </c>
      <c r="BC44" s="48" t="str">
        <f>SpellNumber($E$2,BB44)</f>
        <v>INR Zero Only</v>
      </c>
      <c r="IE44" s="12">
        <v>4</v>
      </c>
      <c r="IF44" s="12" t="s">
        <v>35</v>
      </c>
      <c r="IG44" s="12" t="s">
        <v>36</v>
      </c>
      <c r="IH44" s="12">
        <v>10</v>
      </c>
      <c r="II44" s="12" t="s">
        <v>33</v>
      </c>
    </row>
    <row r="45" spans="1:243" s="13" customFormat="1" ht="39" customHeight="1" hidden="1">
      <c r="A45" s="55" t="s">
        <v>41</v>
      </c>
      <c r="B45" s="55"/>
      <c r="C45" s="60"/>
      <c r="D45" s="19"/>
      <c r="E45" s="20" t="s">
        <v>38</v>
      </c>
      <c r="F45" s="61"/>
      <c r="G45" s="62"/>
      <c r="H45" s="43"/>
      <c r="I45" s="43"/>
      <c r="J45" s="43"/>
      <c r="K45" s="63"/>
      <c r="L45" s="64"/>
      <c r="M45" s="21"/>
      <c r="N45" s="43"/>
      <c r="O45" s="41"/>
      <c r="P45" s="41"/>
      <c r="Q45" s="41"/>
      <c r="R45" s="41"/>
      <c r="S45" s="41"/>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65">
        <f>IF(ISBLANK(F45),0,IF(E45="Excess (+)",ROUND(BA44+(BA44*F45),2),IF(E45="Less (-)",ROUND(BA44+(BA44*F45*(-1)),2),0)))</f>
        <v>0</v>
      </c>
      <c r="BB45" s="66">
        <f>ROUND(BA45,0)</f>
        <v>0</v>
      </c>
      <c r="BC45" s="48" t="str">
        <f>SpellNumber(L45,BB45)</f>
        <v> Zero Only</v>
      </c>
      <c r="IE45" s="14"/>
      <c r="IF45" s="14"/>
      <c r="IG45" s="14"/>
      <c r="IH45" s="14"/>
      <c r="II45" s="14"/>
    </row>
    <row r="46" spans="1:243" s="13" customFormat="1" ht="51" customHeight="1">
      <c r="A46" s="55" t="s">
        <v>40</v>
      </c>
      <c r="B46" s="55"/>
      <c r="C46" s="100" t="str">
        <f>SpellNumber($E$2,BB44)</f>
        <v>INR Zero Only</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IE46" s="14"/>
      <c r="IF46" s="14"/>
      <c r="IG46" s="14"/>
      <c r="IH46" s="14"/>
      <c r="II46" s="14"/>
    </row>
    <row r="47" spans="3:243" s="9" customFormat="1" ht="14.25">
      <c r="C47" s="15"/>
      <c r="D47" s="18"/>
      <c r="E47" s="15"/>
      <c r="F47" s="15"/>
      <c r="G47" s="15"/>
      <c r="H47" s="15"/>
      <c r="I47" s="15"/>
      <c r="J47" s="15"/>
      <c r="K47" s="15"/>
      <c r="L47" s="15"/>
      <c r="M47" s="15"/>
      <c r="O47" s="15"/>
      <c r="BA47" s="15"/>
      <c r="BC47" s="15"/>
      <c r="IE47" s="10"/>
      <c r="IF47" s="10"/>
      <c r="IG47" s="10"/>
      <c r="IH47" s="10"/>
      <c r="II47" s="10"/>
    </row>
  </sheetData>
  <sheetProtection password="CE88" sheet="1"/>
  <mergeCells count="8">
    <mergeCell ref="C46:BC46"/>
    <mergeCell ref="A9:BC9"/>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allowBlank="1" showInputMessage="1" showErrorMessage="1" promptTitle="Quantity" prompt="Please enter the Quantity for this item. " errorTitle="Invalid Entry" error="Only Numeric Values are allowed. " sqref="F13:F43 D13:D43">
      <formula1>0</formula1>
      <formula2>999999999999999</formula2>
    </dataValidation>
    <dataValidation type="decimal" allowBlank="1" showInputMessage="1" showErrorMessage="1" errorTitle="Invalid Entry" error="Only Numeric Values are allowed. " sqref="A13:A43">
      <formula1>0</formula1>
      <formula2>999999999999999</formula2>
    </dataValidation>
    <dataValidation type="list" allowBlank="1" showInputMessage="1" showErrorMessage="1" sqref="L41 L42 L13 L14 L15 L16 L17 L18 L19 L20 L21 L22 L23 L24 L25 L26 L27 L28 L29 L30 L31 L32 L33 L34 L35 L36 L37 L38 L39 L40 L43">
      <formula1>"INR"</formula1>
    </dataValidation>
    <dataValidation allowBlank="1" showInputMessage="1" showErrorMessage="1" promptTitle="Itemcode/Make" prompt="Please enter text" sqref="C13:C43"/>
    <dataValidation allowBlank="1" showInputMessage="1" showErrorMessage="1" promptTitle="Units" prompt="Please enter Units in text" sqref="E13:E43"/>
    <dataValidation allowBlank="1" showInputMessage="1" showErrorMessage="1" promptTitle="Addition / Deduction" prompt="Please Choose the correct One" sqref="J13:J43"/>
    <dataValidation type="list" showInputMessage="1" showErrorMessage="1" sqref="I13:I43">
      <formula1>"Excess(+), Less(-)"</formula1>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list" allowBlank="1" showInputMessage="1" showErrorMessage="1" sqref="K13:K4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24">
    <tabColor theme="4" tint="-0.4999699890613556"/>
  </sheetPr>
  <dimension ref="A1:II25"/>
  <sheetViews>
    <sheetView showGridLines="0" zoomScale="80" zoomScaleNormal="80" zoomScalePageLayoutView="0" workbookViewId="0" topLeftCell="A6">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160</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40</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13.56</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70.53</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35.86</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1.82</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33" customHeight="1">
      <c r="A22" s="55" t="s">
        <v>37</v>
      </c>
      <c r="B22" s="55"/>
      <c r="C22" s="39"/>
      <c r="D22" s="56"/>
      <c r="E22" s="39"/>
      <c r="F22" s="39"/>
      <c r="G22" s="39"/>
      <c r="H22" s="57"/>
      <c r="I22" s="57"/>
      <c r="J22" s="57"/>
      <c r="K22" s="57"/>
      <c r="L22" s="39"/>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SUM(BA13:BA21)</f>
        <v>0</v>
      </c>
      <c r="BB22" s="59">
        <f>SUM(BB13:BB21)</f>
        <v>0</v>
      </c>
      <c r="BC22" s="48" t="str">
        <f>SpellNumber($E$2,BB22)</f>
        <v>INR Zero Only</v>
      </c>
      <c r="IE22" s="12">
        <v>4</v>
      </c>
      <c r="IF22" s="12" t="s">
        <v>35</v>
      </c>
      <c r="IG22" s="12" t="s">
        <v>36</v>
      </c>
      <c r="IH22" s="12">
        <v>10</v>
      </c>
      <c r="II22" s="12" t="s">
        <v>33</v>
      </c>
    </row>
    <row r="23" spans="1:243" s="13" customFormat="1" ht="39" customHeight="1" hidden="1">
      <c r="A23" s="55" t="s">
        <v>41</v>
      </c>
      <c r="B23" s="55"/>
      <c r="C23" s="60"/>
      <c r="D23" s="19"/>
      <c r="E23" s="20" t="s">
        <v>38</v>
      </c>
      <c r="F23" s="61"/>
      <c r="G23" s="62"/>
      <c r="H23" s="43"/>
      <c r="I23" s="43"/>
      <c r="J23" s="43"/>
      <c r="K23" s="63"/>
      <c r="L23" s="64"/>
      <c r="M23" s="21"/>
      <c r="N23" s="43"/>
      <c r="O23" s="41"/>
      <c r="P23" s="41"/>
      <c r="Q23" s="41"/>
      <c r="R23" s="41"/>
      <c r="S23" s="41"/>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65">
        <f>IF(ISBLANK(F23),0,IF(E23="Excess (+)",ROUND(BA22+(BA22*F23),2),IF(E23="Less (-)",ROUND(BA22+(BA22*F23*(-1)),2),0)))</f>
        <v>0</v>
      </c>
      <c r="BB23" s="66">
        <f>ROUND(BA23,0)</f>
        <v>0</v>
      </c>
      <c r="BC23" s="48" t="str">
        <f>SpellNumber(L23,BB23)</f>
        <v> Zero Only</v>
      </c>
      <c r="IE23" s="14"/>
      <c r="IF23" s="14"/>
      <c r="IG23" s="14"/>
      <c r="IH23" s="14"/>
      <c r="II23" s="14"/>
    </row>
    <row r="24" spans="1:243" s="13" customFormat="1" ht="51" customHeight="1">
      <c r="A24" s="55" t="s">
        <v>40</v>
      </c>
      <c r="B24" s="55"/>
      <c r="C24" s="100" t="str">
        <f>SpellNumber($E$2,BB22)</f>
        <v>INR Zero Only</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IE24" s="14"/>
      <c r="IF24" s="14"/>
      <c r="IG24" s="14"/>
      <c r="IH24" s="14"/>
      <c r="II24" s="14"/>
    </row>
    <row r="25" spans="3:243" s="9" customFormat="1" ht="14.25">
      <c r="C25" s="15"/>
      <c r="D25" s="18"/>
      <c r="E25" s="15"/>
      <c r="F25" s="15"/>
      <c r="G25" s="15"/>
      <c r="H25" s="15"/>
      <c r="I25" s="15"/>
      <c r="J25" s="15"/>
      <c r="K25" s="15"/>
      <c r="L25" s="15"/>
      <c r="M25" s="15"/>
      <c r="O25" s="15"/>
      <c r="BA25" s="15"/>
      <c r="BC25" s="15"/>
      <c r="IE25" s="10"/>
      <c r="IF25" s="10"/>
      <c r="IG25" s="10"/>
      <c r="IH25" s="10"/>
      <c r="II25" s="10"/>
    </row>
  </sheetData>
  <sheetProtection password="CE88" sheet="1"/>
  <mergeCells count="8">
    <mergeCell ref="A9:BC9"/>
    <mergeCell ref="C24:BC24"/>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allowBlank="1" showInputMessage="1" showErrorMessage="1" promptTitle="Units" prompt="Please enter Units in text" sqref="E18"/>
    <dataValidation type="list" allowBlank="1" showInputMessage="1" showErrorMessage="1" sqref="L13:L21">
      <formula1>"INR"</formula1>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K13:K21">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25">
    <tabColor theme="4" tint="-0.4999699890613556"/>
  </sheetPr>
  <dimension ref="A1:II25"/>
  <sheetViews>
    <sheetView showGridLines="0" zoomScale="80" zoomScaleNormal="80" zoomScalePageLayoutView="0" workbookViewId="0" topLeftCell="A1">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161</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32</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22.43</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70.32</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35.75</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2.55</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33" customHeight="1">
      <c r="A22" s="55" t="s">
        <v>37</v>
      </c>
      <c r="B22" s="55"/>
      <c r="C22" s="39"/>
      <c r="D22" s="56"/>
      <c r="E22" s="39"/>
      <c r="F22" s="39"/>
      <c r="G22" s="39"/>
      <c r="H22" s="57"/>
      <c r="I22" s="57"/>
      <c r="J22" s="57"/>
      <c r="K22" s="57"/>
      <c r="L22" s="39"/>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SUM(BA13:BA21)</f>
        <v>0</v>
      </c>
      <c r="BB22" s="59">
        <f>SUM(BB13:BB21)</f>
        <v>0</v>
      </c>
      <c r="BC22" s="48" t="str">
        <f>SpellNumber($E$2,BB22)</f>
        <v>INR Zero Only</v>
      </c>
      <c r="IE22" s="12">
        <v>4</v>
      </c>
      <c r="IF22" s="12" t="s">
        <v>35</v>
      </c>
      <c r="IG22" s="12" t="s">
        <v>36</v>
      </c>
      <c r="IH22" s="12">
        <v>10</v>
      </c>
      <c r="II22" s="12" t="s">
        <v>33</v>
      </c>
    </row>
    <row r="23" spans="1:243" s="13" customFormat="1" ht="39" customHeight="1" hidden="1">
      <c r="A23" s="55" t="s">
        <v>41</v>
      </c>
      <c r="B23" s="55"/>
      <c r="C23" s="60"/>
      <c r="D23" s="19"/>
      <c r="E23" s="20" t="s">
        <v>38</v>
      </c>
      <c r="F23" s="61"/>
      <c r="G23" s="62"/>
      <c r="H23" s="43"/>
      <c r="I23" s="43"/>
      <c r="J23" s="43"/>
      <c r="K23" s="63"/>
      <c r="L23" s="64"/>
      <c r="M23" s="21"/>
      <c r="N23" s="43"/>
      <c r="O23" s="41"/>
      <c r="P23" s="41"/>
      <c r="Q23" s="41"/>
      <c r="R23" s="41"/>
      <c r="S23" s="41"/>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65">
        <f>IF(ISBLANK(F23),0,IF(E23="Excess (+)",ROUND(BA22+(BA22*F23),2),IF(E23="Less (-)",ROUND(BA22+(BA22*F23*(-1)),2),0)))</f>
        <v>0</v>
      </c>
      <c r="BB23" s="66">
        <f>ROUND(BA23,0)</f>
        <v>0</v>
      </c>
      <c r="BC23" s="48" t="str">
        <f>SpellNumber(L23,BB23)</f>
        <v> Zero Only</v>
      </c>
      <c r="IE23" s="14"/>
      <c r="IF23" s="14"/>
      <c r="IG23" s="14"/>
      <c r="IH23" s="14"/>
      <c r="II23" s="14"/>
    </row>
    <row r="24" spans="1:243" s="13" customFormat="1" ht="51" customHeight="1">
      <c r="A24" s="55" t="s">
        <v>40</v>
      </c>
      <c r="B24" s="55"/>
      <c r="C24" s="100" t="str">
        <f>SpellNumber($E$2,BB22)</f>
        <v>INR Zero Only</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IE24" s="14"/>
      <c r="IF24" s="14"/>
      <c r="IG24" s="14"/>
      <c r="IH24" s="14"/>
      <c r="II24" s="14"/>
    </row>
    <row r="25" spans="3:243" s="9" customFormat="1" ht="14.25">
      <c r="C25" s="15"/>
      <c r="D25" s="18"/>
      <c r="E25" s="15"/>
      <c r="F25" s="15"/>
      <c r="G25" s="15"/>
      <c r="H25" s="15"/>
      <c r="I25" s="15"/>
      <c r="J25" s="15"/>
      <c r="K25" s="15"/>
      <c r="L25" s="15"/>
      <c r="M25" s="15"/>
      <c r="O25" s="15"/>
      <c r="BA25" s="15"/>
      <c r="BC25" s="15"/>
      <c r="IE25" s="10"/>
      <c r="IF25" s="10"/>
      <c r="IG25" s="10"/>
      <c r="IH25" s="10"/>
      <c r="II25" s="10"/>
    </row>
  </sheetData>
  <sheetProtection password="CE88" sheet="1"/>
  <mergeCells count="8">
    <mergeCell ref="A9:BC9"/>
    <mergeCell ref="C24:BC24"/>
    <mergeCell ref="A1:L1"/>
    <mergeCell ref="A4:BC4"/>
    <mergeCell ref="A5:BC5"/>
    <mergeCell ref="A6:BC6"/>
    <mergeCell ref="A7:BC7"/>
    <mergeCell ref="B8:BC8"/>
  </mergeCells>
  <dataValidations count="20">
    <dataValidation allowBlank="1" showInputMessage="1" showErrorMessage="1" promptTitle="Units" prompt="Please enter Units in text" sqref="E18"/>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21">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list" showInputMessage="1" showErrorMessage="1" sqref="I13:I21">
      <formula1>"Excess(+), Less(-)"</formula1>
    </dataValidation>
    <dataValidation allowBlank="1" showInputMessage="1" showErrorMessage="1" promptTitle="Addition / Deduction" prompt="Please Choose the correct One" sqref="J13:J21"/>
    <dataValidation allowBlank="1" showInputMessage="1" showErrorMessage="1" promptTitle="Itemcode/Make" prompt="Please enter text" sqref="C13:C21"/>
    <dataValidation type="decimal" allowBlank="1" showInputMessage="1" showErrorMessage="1" errorTitle="Invalid Entry" error="Only Numeric Values are allowed. " sqref="A13:A21">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InputMessage="1" showErrorMessage="1" sqref="L13:L21">
      <formula1>"INR"</formula1>
    </dataValidation>
  </dataValidations>
  <printOptions/>
  <pageMargins left="0.55" right="0.33" top="0.61" bottom="0.51"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codeName="Sheet26">
    <tabColor theme="4" tint="-0.4999699890613556"/>
  </sheetPr>
  <dimension ref="A1:II25"/>
  <sheetViews>
    <sheetView showGridLines="0" zoomScale="80" zoomScaleNormal="80" zoomScalePageLayoutView="0" workbookViewId="0" topLeftCell="A6">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162</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32</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19.55</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66.87</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33.99</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2.32</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33" customHeight="1">
      <c r="A22" s="55" t="s">
        <v>37</v>
      </c>
      <c r="B22" s="55"/>
      <c r="C22" s="39"/>
      <c r="D22" s="56"/>
      <c r="E22" s="39"/>
      <c r="F22" s="39"/>
      <c r="G22" s="39"/>
      <c r="H22" s="57"/>
      <c r="I22" s="57"/>
      <c r="J22" s="57"/>
      <c r="K22" s="57"/>
      <c r="L22" s="39"/>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SUM(BA13:BA21)</f>
        <v>0</v>
      </c>
      <c r="BB22" s="59">
        <f>SUM(BB13:BB21)</f>
        <v>0</v>
      </c>
      <c r="BC22" s="48" t="str">
        <f>SpellNumber($E$2,BB22)</f>
        <v>INR Zero Only</v>
      </c>
      <c r="IE22" s="12">
        <v>4</v>
      </c>
      <c r="IF22" s="12" t="s">
        <v>35</v>
      </c>
      <c r="IG22" s="12" t="s">
        <v>36</v>
      </c>
      <c r="IH22" s="12">
        <v>10</v>
      </c>
      <c r="II22" s="12" t="s">
        <v>33</v>
      </c>
    </row>
    <row r="23" spans="1:243" s="13" customFormat="1" ht="39" customHeight="1" hidden="1">
      <c r="A23" s="55" t="s">
        <v>41</v>
      </c>
      <c r="B23" s="55"/>
      <c r="C23" s="60"/>
      <c r="D23" s="19"/>
      <c r="E23" s="20" t="s">
        <v>38</v>
      </c>
      <c r="F23" s="61"/>
      <c r="G23" s="62"/>
      <c r="H23" s="43"/>
      <c r="I23" s="43"/>
      <c r="J23" s="43"/>
      <c r="K23" s="63"/>
      <c r="L23" s="64"/>
      <c r="M23" s="21"/>
      <c r="N23" s="43"/>
      <c r="O23" s="41"/>
      <c r="P23" s="41"/>
      <c r="Q23" s="41"/>
      <c r="R23" s="41"/>
      <c r="S23" s="41"/>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65">
        <f>IF(ISBLANK(F23),0,IF(E23="Excess (+)",ROUND(BA22+(BA22*F23),2),IF(E23="Less (-)",ROUND(BA22+(BA22*F23*(-1)),2),0)))</f>
        <v>0</v>
      </c>
      <c r="BB23" s="66">
        <f>ROUND(BA23,0)</f>
        <v>0</v>
      </c>
      <c r="BC23" s="48" t="str">
        <f>SpellNumber(L23,BB23)</f>
        <v> Zero Only</v>
      </c>
      <c r="IE23" s="14"/>
      <c r="IF23" s="14"/>
      <c r="IG23" s="14"/>
      <c r="IH23" s="14"/>
      <c r="II23" s="14"/>
    </row>
    <row r="24" spans="1:243" s="13" customFormat="1" ht="51" customHeight="1">
      <c r="A24" s="55" t="s">
        <v>40</v>
      </c>
      <c r="B24" s="55"/>
      <c r="C24" s="100" t="str">
        <f>SpellNumber($E$2,BB22)</f>
        <v>INR Zero Only</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IE24" s="14"/>
      <c r="IF24" s="14"/>
      <c r="IG24" s="14"/>
      <c r="IH24" s="14"/>
      <c r="II24" s="14"/>
    </row>
    <row r="25" spans="3:243" s="9" customFormat="1" ht="14.25">
      <c r="C25" s="15"/>
      <c r="D25" s="18"/>
      <c r="E25" s="15"/>
      <c r="F25" s="15"/>
      <c r="G25" s="15"/>
      <c r="H25" s="15"/>
      <c r="I25" s="15"/>
      <c r="J25" s="15"/>
      <c r="K25" s="15"/>
      <c r="L25" s="15"/>
      <c r="M25" s="15"/>
      <c r="O25" s="15"/>
      <c r="BA25" s="15"/>
      <c r="BC25" s="15"/>
      <c r="IE25" s="10"/>
      <c r="IF25" s="10"/>
      <c r="IG25" s="10"/>
      <c r="IH25" s="10"/>
      <c r="II25" s="10"/>
    </row>
  </sheetData>
  <sheetProtection password="CE88" sheet="1"/>
  <mergeCells count="8">
    <mergeCell ref="A9:BC9"/>
    <mergeCell ref="C24:BC24"/>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allowBlank="1" showInputMessage="1" showErrorMessage="1" promptTitle="Units" prompt="Please enter Units in text" sqref="E18"/>
    <dataValidation type="list" allowBlank="1" showInputMessage="1" showErrorMessage="1" sqref="L13:L21">
      <formula1>"INR"</formula1>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K13:K21">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Sheet27">
    <tabColor theme="4" tint="-0.4999699890613556"/>
  </sheetPr>
  <dimension ref="A1:II30"/>
  <sheetViews>
    <sheetView showGridLines="0" zoomScale="80" zoomScaleNormal="80" zoomScalePageLayoutView="0" workbookViewId="0" topLeftCell="A10">
      <selection activeCell="A24" sqref="A23:A26"/>
    </sheetView>
  </sheetViews>
  <sheetFormatPr defaultColWidth="9.140625" defaultRowHeight="15"/>
  <cols>
    <col min="1" max="1" width="24.140625" style="15" customWidth="1"/>
    <col min="2" max="2" width="60.57421875" style="15" customWidth="1"/>
    <col min="3" max="3" width="9.00390625" style="15" hidden="1" customWidth="1"/>
    <col min="4" max="4" width="10.7109375" style="18" bestFit="1" customWidth="1"/>
    <col min="5" max="5" width="7.28125" style="15" bestFit="1"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163</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9" t="s">
        <v>178</v>
      </c>
      <c r="C13" s="36"/>
      <c r="D13" s="69"/>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88" t="s">
        <v>175</v>
      </c>
      <c r="C14" s="36" t="s">
        <v>46</v>
      </c>
      <c r="D14" s="90">
        <v>7</v>
      </c>
      <c r="E14" s="91" t="s">
        <v>60</v>
      </c>
      <c r="F14" s="49">
        <v>0</v>
      </c>
      <c r="G14" s="44"/>
      <c r="H14" s="40"/>
      <c r="I14" s="39" t="s">
        <v>34</v>
      </c>
      <c r="J14" s="41">
        <f aca="true" t="shared" si="0" ref="J14:J20">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19">total_amount_ba($B$2,$D$2,D14,F14,J14,K14,M14)</f>
        <v>0</v>
      </c>
      <c r="BB14" s="54">
        <f aca="true" t="shared" si="2" ref="BB14:BB19">BA14+SUM(N14:AZ14)</f>
        <v>0</v>
      </c>
      <c r="BC14" s="48" t="str">
        <f aca="true" t="shared" si="3" ref="BC14:BC19">SpellNumber(L14,BB14)</f>
        <v>INR Zero Only</v>
      </c>
      <c r="IE14" s="12"/>
      <c r="IF14" s="12"/>
      <c r="IG14" s="12"/>
      <c r="IH14" s="12"/>
      <c r="II14" s="12"/>
    </row>
    <row r="15" spans="1:243" s="11" customFormat="1" ht="15">
      <c r="A15" s="35">
        <v>1.02</v>
      </c>
      <c r="B15" s="88" t="s">
        <v>164</v>
      </c>
      <c r="C15" s="36" t="s">
        <v>47</v>
      </c>
      <c r="D15" s="90">
        <v>45</v>
      </c>
      <c r="E15" s="91" t="s">
        <v>33</v>
      </c>
      <c r="F15" s="49">
        <v>0</v>
      </c>
      <c r="G15" s="44"/>
      <c r="H15" s="40"/>
      <c r="I15" s="39" t="s">
        <v>34</v>
      </c>
      <c r="J15" s="41">
        <f t="shared" si="0"/>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54">
        <f t="shared" si="2"/>
        <v>0</v>
      </c>
      <c r="BC15" s="48" t="str">
        <f t="shared" si="3"/>
        <v>INR Zero Only</v>
      </c>
      <c r="IE15" s="12"/>
      <c r="IF15" s="12"/>
      <c r="IG15" s="12"/>
      <c r="IH15" s="12"/>
      <c r="II15" s="12"/>
    </row>
    <row r="16" spans="1:243" s="11" customFormat="1" ht="28.5">
      <c r="A16" s="35">
        <v>1.03</v>
      </c>
      <c r="B16" s="89" t="s">
        <v>165</v>
      </c>
      <c r="C16" s="36" t="s">
        <v>48</v>
      </c>
      <c r="D16" s="90">
        <v>3</v>
      </c>
      <c r="E16" s="91" t="s">
        <v>33</v>
      </c>
      <c r="F16" s="49">
        <v>0</v>
      </c>
      <c r="G16" s="44"/>
      <c r="H16" s="40"/>
      <c r="I16" s="39" t="s">
        <v>34</v>
      </c>
      <c r="J16" s="41">
        <f t="shared" si="0"/>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54">
        <f t="shared" si="2"/>
        <v>0</v>
      </c>
      <c r="BC16" s="48" t="str">
        <f t="shared" si="3"/>
        <v>INR Zero Only</v>
      </c>
      <c r="IE16" s="12"/>
      <c r="IF16" s="12"/>
      <c r="IG16" s="12"/>
      <c r="IH16" s="12"/>
      <c r="II16" s="12"/>
    </row>
    <row r="17" spans="1:243" s="11" customFormat="1" ht="15">
      <c r="A17" s="35">
        <v>1.04</v>
      </c>
      <c r="B17" s="88" t="s">
        <v>166</v>
      </c>
      <c r="C17" s="36" t="s">
        <v>107</v>
      </c>
      <c r="D17" s="90">
        <v>80</v>
      </c>
      <c r="E17" s="91" t="s">
        <v>33</v>
      </c>
      <c r="F17" s="49">
        <v>0</v>
      </c>
      <c r="G17" s="44"/>
      <c r="H17" s="40"/>
      <c r="I17" s="39" t="s">
        <v>34</v>
      </c>
      <c r="J17" s="41">
        <f t="shared" si="0"/>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54">
        <f t="shared" si="2"/>
        <v>0</v>
      </c>
      <c r="BC17" s="48" t="str">
        <f t="shared" si="3"/>
        <v>INR Zero Only</v>
      </c>
      <c r="IE17" s="12"/>
      <c r="IF17" s="12"/>
      <c r="IG17" s="12"/>
      <c r="IH17" s="12"/>
      <c r="II17" s="12"/>
    </row>
    <row r="18" spans="1:243" s="11" customFormat="1" ht="15">
      <c r="A18" s="35">
        <v>1.05</v>
      </c>
      <c r="B18" s="88" t="s">
        <v>167</v>
      </c>
      <c r="C18" s="36" t="s">
        <v>49</v>
      </c>
      <c r="D18" s="90">
        <v>5</v>
      </c>
      <c r="E18" s="91" t="s">
        <v>33</v>
      </c>
      <c r="F18" s="49">
        <v>0</v>
      </c>
      <c r="G18" s="44"/>
      <c r="H18" s="40"/>
      <c r="I18" s="39" t="s">
        <v>34</v>
      </c>
      <c r="J18" s="41">
        <f t="shared" si="0"/>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54">
        <f t="shared" si="2"/>
        <v>0</v>
      </c>
      <c r="BC18" s="48" t="str">
        <f t="shared" si="3"/>
        <v>INR Zero Only</v>
      </c>
      <c r="IE18" s="12"/>
      <c r="IF18" s="12"/>
      <c r="IG18" s="12"/>
      <c r="IH18" s="12"/>
      <c r="II18" s="12"/>
    </row>
    <row r="19" spans="1:243" s="11" customFormat="1" ht="28.5">
      <c r="A19" s="35">
        <v>1.06</v>
      </c>
      <c r="B19" s="89" t="s">
        <v>168</v>
      </c>
      <c r="C19" s="36" t="s">
        <v>50</v>
      </c>
      <c r="D19" s="90">
        <v>20</v>
      </c>
      <c r="E19" s="91" t="s">
        <v>33</v>
      </c>
      <c r="F19" s="49">
        <v>0</v>
      </c>
      <c r="G19" s="44"/>
      <c r="H19" s="40"/>
      <c r="I19" s="39" t="s">
        <v>34</v>
      </c>
      <c r="J19" s="41">
        <f t="shared" si="0"/>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54">
        <f t="shared" si="2"/>
        <v>0</v>
      </c>
      <c r="BC19" s="48" t="str">
        <f t="shared" si="3"/>
        <v>INR Zero Only</v>
      </c>
      <c r="IE19" s="12"/>
      <c r="IF19" s="12"/>
      <c r="IG19" s="12"/>
      <c r="IH19" s="12"/>
      <c r="II19" s="12"/>
    </row>
    <row r="20" spans="1:243" s="11" customFormat="1" ht="15">
      <c r="A20" s="35">
        <v>1.07</v>
      </c>
      <c r="B20" s="92" t="s">
        <v>169</v>
      </c>
      <c r="C20" s="36" t="s">
        <v>51</v>
      </c>
      <c r="D20" s="90">
        <v>1</v>
      </c>
      <c r="E20" s="91" t="s">
        <v>170</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4.75" customHeight="1">
      <c r="A21" s="35">
        <v>2</v>
      </c>
      <c r="B21" s="79" t="s">
        <v>174</v>
      </c>
      <c r="C21" s="36"/>
      <c r="D21" s="69"/>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28.5">
      <c r="A22" s="35">
        <v>2.01</v>
      </c>
      <c r="B22" s="89" t="s">
        <v>171</v>
      </c>
      <c r="C22" s="36" t="s">
        <v>108</v>
      </c>
      <c r="D22" s="90">
        <v>6</v>
      </c>
      <c r="E22" s="91" t="s">
        <v>60</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28.5">
      <c r="A23" s="35">
        <v>2.02</v>
      </c>
      <c r="B23" s="89" t="s">
        <v>176</v>
      </c>
      <c r="C23" s="36" t="s">
        <v>61</v>
      </c>
      <c r="D23" s="90">
        <v>6</v>
      </c>
      <c r="E23" s="91" t="s">
        <v>60</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28.5">
      <c r="A24" s="35">
        <v>2.03</v>
      </c>
      <c r="B24" s="89" t="s">
        <v>177</v>
      </c>
      <c r="C24" s="36" t="s">
        <v>62</v>
      </c>
      <c r="D24" s="90">
        <v>3</v>
      </c>
      <c r="E24" s="91" t="s">
        <v>33</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12"/>
      <c r="IF24" s="12"/>
      <c r="IG24" s="12"/>
      <c r="IH24" s="12"/>
      <c r="II24" s="12"/>
    </row>
    <row r="25" spans="1:243" s="11" customFormat="1" ht="15">
      <c r="A25" s="35">
        <v>2.04</v>
      </c>
      <c r="B25" s="88" t="s">
        <v>172</v>
      </c>
      <c r="C25" s="36" t="s">
        <v>63</v>
      </c>
      <c r="D25" s="90">
        <v>2</v>
      </c>
      <c r="E25" s="91" t="s">
        <v>33</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15">
      <c r="A26" s="35">
        <v>2.05</v>
      </c>
      <c r="B26" s="88" t="s">
        <v>173</v>
      </c>
      <c r="C26" s="36" t="s">
        <v>64</v>
      </c>
      <c r="D26" s="90">
        <v>1</v>
      </c>
      <c r="E26" s="91" t="s">
        <v>170</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12"/>
      <c r="IF26" s="12"/>
      <c r="IG26" s="12"/>
      <c r="IH26" s="12"/>
      <c r="II26" s="12"/>
    </row>
    <row r="27" spans="1:243" s="11" customFormat="1" ht="33" customHeight="1">
      <c r="A27" s="55" t="s">
        <v>37</v>
      </c>
      <c r="B27" s="55"/>
      <c r="C27" s="39"/>
      <c r="D27" s="56"/>
      <c r="E27" s="39"/>
      <c r="F27" s="39"/>
      <c r="G27" s="39"/>
      <c r="H27" s="57"/>
      <c r="I27" s="57"/>
      <c r="J27" s="57"/>
      <c r="K27" s="57"/>
      <c r="L27" s="39"/>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SUM(BA14:BA26)</f>
        <v>0</v>
      </c>
      <c r="BB27" s="59">
        <f>SUM(BB14:BB26)</f>
        <v>0</v>
      </c>
      <c r="BC27" s="48" t="str">
        <f>SpellNumber($E$2,BB27)</f>
        <v>INR Zero Only</v>
      </c>
      <c r="IE27" s="12">
        <v>4</v>
      </c>
      <c r="IF27" s="12" t="s">
        <v>35</v>
      </c>
      <c r="IG27" s="12" t="s">
        <v>36</v>
      </c>
      <c r="IH27" s="12">
        <v>10</v>
      </c>
      <c r="II27" s="12" t="s">
        <v>33</v>
      </c>
    </row>
    <row r="28" spans="1:243" s="13" customFormat="1" ht="39" customHeight="1" hidden="1">
      <c r="A28" s="55" t="s">
        <v>41</v>
      </c>
      <c r="B28" s="55"/>
      <c r="C28" s="60"/>
      <c r="D28" s="19"/>
      <c r="E28" s="20" t="s">
        <v>38</v>
      </c>
      <c r="F28" s="61"/>
      <c r="G28" s="62"/>
      <c r="H28" s="43"/>
      <c r="I28" s="43"/>
      <c r="J28" s="43"/>
      <c r="K28" s="63"/>
      <c r="L28" s="64"/>
      <c r="M28" s="21"/>
      <c r="N28" s="43"/>
      <c r="O28" s="41"/>
      <c r="P28" s="41"/>
      <c r="Q28" s="41"/>
      <c r="R28" s="41"/>
      <c r="S28" s="41"/>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65">
        <f>IF(ISBLANK(F28),0,IF(E28="Excess (+)",ROUND(BA27+(BA27*F28),2),IF(E28="Less (-)",ROUND(BA27+(BA27*F28*(-1)),2),0)))</f>
        <v>0</v>
      </c>
      <c r="BB28" s="66">
        <f>ROUND(BA28,0)</f>
        <v>0</v>
      </c>
      <c r="BC28" s="48" t="str">
        <f>SpellNumber(L28,BB28)</f>
        <v> Zero Only</v>
      </c>
      <c r="IE28" s="14"/>
      <c r="IF28" s="14"/>
      <c r="IG28" s="14"/>
      <c r="IH28" s="14"/>
      <c r="II28" s="14"/>
    </row>
    <row r="29" spans="1:243" s="13" customFormat="1" ht="51" customHeight="1">
      <c r="A29" s="55" t="s">
        <v>40</v>
      </c>
      <c r="B29" s="55"/>
      <c r="C29" s="100" t="str">
        <f>SpellNumber($E$2,BB27)</f>
        <v>INR Zero Only</v>
      </c>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IE29" s="14"/>
      <c r="IF29" s="14"/>
      <c r="IG29" s="14"/>
      <c r="IH29" s="14"/>
      <c r="II29" s="14"/>
    </row>
    <row r="30" spans="3:243" s="9" customFormat="1" ht="14.25">
      <c r="C30" s="15"/>
      <c r="D30" s="18"/>
      <c r="E30" s="15"/>
      <c r="F30" s="15"/>
      <c r="G30" s="15"/>
      <c r="H30" s="15"/>
      <c r="I30" s="15"/>
      <c r="J30" s="15"/>
      <c r="K30" s="15"/>
      <c r="L30" s="15"/>
      <c r="M30" s="15"/>
      <c r="O30" s="15"/>
      <c r="BA30" s="15"/>
      <c r="BC30" s="15"/>
      <c r="IE30" s="10"/>
      <c r="IF30" s="10"/>
      <c r="IG30" s="10"/>
      <c r="IH30" s="10"/>
      <c r="II30" s="10"/>
    </row>
  </sheetData>
  <sheetProtection password="CE88" sheet="1"/>
  <mergeCells count="8">
    <mergeCell ref="A9:BC9"/>
    <mergeCell ref="C29:BC29"/>
    <mergeCell ref="A1:L1"/>
    <mergeCell ref="A4:BC4"/>
    <mergeCell ref="A5:BC5"/>
    <mergeCell ref="A6:BC6"/>
    <mergeCell ref="A7:BC7"/>
    <mergeCell ref="B8:BC8"/>
  </mergeCells>
  <dataValidations count="20">
    <dataValidation allowBlank="1" showInputMessage="1" showErrorMessage="1" promptTitle="Units" prompt="Please enter Units in text" sqref="E21 E13"/>
    <dataValidation type="list" allowBlank="1" showInputMessage="1" showErrorMessage="1" sqref="K13:K26">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list" showInputMessage="1" showErrorMessage="1" sqref="I13:I26">
      <formula1>"Excess(+), Less(-)"</formula1>
    </dataValidation>
    <dataValidation allowBlank="1" showInputMessage="1" showErrorMessage="1" promptTitle="Addition / Deduction" prompt="Please Choose the correct One" sqref="J13:J26"/>
    <dataValidation allowBlank="1" showInputMessage="1" showErrorMessage="1" promptTitle="Itemcode/Make" prompt="Please enter text" sqref="C13:C26"/>
    <dataValidation type="decimal" allowBlank="1" showInputMessage="1" showErrorMessage="1" errorTitle="Invalid Entry" error="Only Numeric Values are allowed. " sqref="A13:A26">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list" allowBlank="1" showInputMessage="1" showErrorMessage="1" sqref="L13:L26">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8">
      <formula1>IF(E28&lt;&gt;"Select",0,-1)</formula1>
      <formula2>IF(E28&lt;&gt;"Select",99.99,-1)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list" showInputMessage="1" showErrorMessage="1" promptTitle="Less or Excess" prompt="Please select either LESS  ( - )  or  EXCESS  ( + )" errorTitle="Please enter valid values only" error="Please select either LESS ( - ) or  EXCESS  ( + )" sqref="E28">
      <formula1>IF(ISBLANK(F28),$A$3:$C$3,$B$3:$C$3)</formula1>
    </dataValidation>
    <dataValidation type="list" showInputMessage="1" showErrorMessage="1" promptTitle="Option C1 or D1" prompt="Please select the Option C1 or Option D1" errorTitle="Please enter valid values only" error="Please select the Option C1 or Option D1" sqref="D28">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07" t="s">
        <v>2</v>
      </c>
      <c r="F6" s="107"/>
      <c r="G6" s="107"/>
      <c r="H6" s="107"/>
      <c r="I6" s="107"/>
      <c r="J6" s="107"/>
      <c r="K6" s="107"/>
    </row>
    <row r="7" spans="5:11" ht="14.25">
      <c r="E7" s="107"/>
      <c r="F7" s="107"/>
      <c r="G7" s="107"/>
      <c r="H7" s="107"/>
      <c r="I7" s="107"/>
      <c r="J7" s="107"/>
      <c r="K7" s="107"/>
    </row>
    <row r="8" spans="5:11" ht="14.25">
      <c r="E8" s="107"/>
      <c r="F8" s="107"/>
      <c r="G8" s="107"/>
      <c r="H8" s="107"/>
      <c r="I8" s="107"/>
      <c r="J8" s="107"/>
      <c r="K8" s="107"/>
    </row>
    <row r="9" spans="5:11" ht="14.25">
      <c r="E9" s="107"/>
      <c r="F9" s="107"/>
      <c r="G9" s="107"/>
      <c r="H9" s="107"/>
      <c r="I9" s="107"/>
      <c r="J9" s="107"/>
      <c r="K9" s="107"/>
    </row>
    <row r="10" spans="5:11" ht="14.25">
      <c r="E10" s="107"/>
      <c r="F10" s="107"/>
      <c r="G10" s="107"/>
      <c r="H10" s="107"/>
      <c r="I10" s="107"/>
      <c r="J10" s="107"/>
      <c r="K10" s="107"/>
    </row>
    <row r="11" spans="5:11" ht="14.25">
      <c r="E11" s="107"/>
      <c r="F11" s="107"/>
      <c r="G11" s="107"/>
      <c r="H11" s="107"/>
      <c r="I11" s="107"/>
      <c r="J11" s="107"/>
      <c r="K11" s="107"/>
    </row>
    <row r="12" spans="5:11" ht="14.25">
      <c r="E12" s="107"/>
      <c r="F12" s="107"/>
      <c r="G12" s="107"/>
      <c r="H12" s="107"/>
      <c r="I12" s="107"/>
      <c r="J12" s="107"/>
      <c r="K12" s="107"/>
    </row>
    <row r="13" spans="5:11" ht="14.25">
      <c r="E13" s="107"/>
      <c r="F13" s="107"/>
      <c r="G13" s="107"/>
      <c r="H13" s="107"/>
      <c r="I13" s="107"/>
      <c r="J13" s="107"/>
      <c r="K13" s="107"/>
    </row>
    <row r="14" spans="5:11" ht="14.25">
      <c r="E14" s="107"/>
      <c r="F14" s="107"/>
      <c r="G14" s="107"/>
      <c r="H14" s="107"/>
      <c r="I14" s="107"/>
      <c r="J14" s="107"/>
      <c r="K14" s="107"/>
    </row>
  </sheetData>
  <sheetProtection/>
  <mergeCells count="1">
    <mergeCell ref="E6:K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47"/>
  <sheetViews>
    <sheetView showGridLines="0" zoomScale="80" zoomScaleNormal="80" zoomScalePageLayoutView="0" workbookViewId="0" topLeftCell="A9">
      <selection activeCell="A40" sqref="A39:A4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141</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58</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62.25">
      <c r="A14" s="35">
        <v>1.02</v>
      </c>
      <c r="B14" s="77" t="s">
        <v>76</v>
      </c>
      <c r="C14" s="36" t="s">
        <v>46</v>
      </c>
      <c r="D14" s="78">
        <v>3.753</v>
      </c>
      <c r="E14" s="78" t="s">
        <v>43</v>
      </c>
      <c r="F14" s="49">
        <v>0</v>
      </c>
      <c r="G14" s="44"/>
      <c r="H14" s="40"/>
      <c r="I14" s="39" t="s">
        <v>34</v>
      </c>
      <c r="J14" s="41">
        <f aca="true" t="shared" si="0" ref="J14:J21">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21">total_amount_ba($B$2,$D$2,D14,F14,J14,K14,M14)</f>
        <v>0</v>
      </c>
      <c r="BB14" s="54">
        <f aca="true" t="shared" si="2" ref="BB14:BB21">BA14+SUM(N14:AZ14)</f>
        <v>0</v>
      </c>
      <c r="BC14" s="48" t="str">
        <f aca="true" t="shared" si="3" ref="BC14:BC21">SpellNumber(L14,BB14)</f>
        <v>INR Zero Only</v>
      </c>
      <c r="IE14" s="12"/>
      <c r="IF14" s="12"/>
      <c r="IG14" s="12"/>
      <c r="IH14" s="12"/>
      <c r="II14" s="12"/>
    </row>
    <row r="15" spans="1:243" s="11" customFormat="1" ht="15">
      <c r="A15" s="35">
        <v>1.03</v>
      </c>
      <c r="B15" s="77" t="s">
        <v>77</v>
      </c>
      <c r="C15" s="36" t="s">
        <v>47</v>
      </c>
      <c r="D15" s="78">
        <v>0.09412</v>
      </c>
      <c r="E15" s="78" t="s">
        <v>43</v>
      </c>
      <c r="F15" s="49">
        <v>0</v>
      </c>
      <c r="G15" s="44"/>
      <c r="H15" s="40"/>
      <c r="I15" s="39" t="s">
        <v>34</v>
      </c>
      <c r="J15" s="41">
        <f t="shared" si="0"/>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54">
        <f t="shared" si="2"/>
        <v>0</v>
      </c>
      <c r="BC15" s="48" t="str">
        <f t="shared" si="3"/>
        <v>INR Zero Only</v>
      </c>
      <c r="IE15" s="12"/>
      <c r="IF15" s="12"/>
      <c r="IG15" s="12"/>
      <c r="IH15" s="12"/>
      <c r="II15" s="12"/>
    </row>
    <row r="16" spans="1:243" s="11" customFormat="1" ht="62.25">
      <c r="A16" s="35">
        <v>1.04</v>
      </c>
      <c r="B16" s="77" t="s">
        <v>78</v>
      </c>
      <c r="C16" s="36" t="s">
        <v>48</v>
      </c>
      <c r="D16" s="78">
        <v>93.7615</v>
      </c>
      <c r="E16" s="78" t="s">
        <v>43</v>
      </c>
      <c r="F16" s="49">
        <v>0</v>
      </c>
      <c r="G16" s="44"/>
      <c r="H16" s="40"/>
      <c r="I16" s="39" t="s">
        <v>34</v>
      </c>
      <c r="J16" s="41">
        <f t="shared" si="0"/>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54">
        <f t="shared" si="2"/>
        <v>0</v>
      </c>
      <c r="BC16" s="48" t="str">
        <f t="shared" si="3"/>
        <v>INR Zero Only</v>
      </c>
      <c r="IE16" s="12"/>
      <c r="IF16" s="12"/>
      <c r="IG16" s="12"/>
      <c r="IH16" s="12"/>
      <c r="II16" s="12"/>
    </row>
    <row r="17" spans="1:243" s="11" customFormat="1" ht="15">
      <c r="A17" s="35">
        <v>1.05</v>
      </c>
      <c r="B17" s="77" t="s">
        <v>79</v>
      </c>
      <c r="C17" s="36" t="s">
        <v>107</v>
      </c>
      <c r="D17" s="78">
        <v>3.818</v>
      </c>
      <c r="E17" s="78" t="s">
        <v>43</v>
      </c>
      <c r="F17" s="49">
        <v>0</v>
      </c>
      <c r="G17" s="44"/>
      <c r="H17" s="40"/>
      <c r="I17" s="39" t="s">
        <v>34</v>
      </c>
      <c r="J17" s="41">
        <f t="shared" si="0"/>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54">
        <f t="shared" si="2"/>
        <v>0</v>
      </c>
      <c r="BC17" s="48" t="str">
        <f t="shared" si="3"/>
        <v>INR Zero Only</v>
      </c>
      <c r="IE17" s="12"/>
      <c r="IF17" s="12"/>
      <c r="IG17" s="12"/>
      <c r="IH17" s="12"/>
      <c r="II17" s="12"/>
    </row>
    <row r="18" spans="1:243" s="11" customFormat="1" ht="46.5">
      <c r="A18" s="35">
        <v>1.06</v>
      </c>
      <c r="B18" s="77" t="s">
        <v>80</v>
      </c>
      <c r="C18" s="36" t="s">
        <v>49</v>
      </c>
      <c r="D18" s="78">
        <v>9.53424</v>
      </c>
      <c r="E18" s="78" t="s">
        <v>43</v>
      </c>
      <c r="F18" s="49">
        <v>0</v>
      </c>
      <c r="G18" s="44"/>
      <c r="H18" s="40"/>
      <c r="I18" s="39" t="s">
        <v>34</v>
      </c>
      <c r="J18" s="41">
        <f t="shared" si="0"/>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54">
        <f t="shared" si="2"/>
        <v>0</v>
      </c>
      <c r="BC18" s="48" t="str">
        <f t="shared" si="3"/>
        <v>INR Zero Only</v>
      </c>
      <c r="IE18" s="12"/>
      <c r="IF18" s="12"/>
      <c r="IG18" s="12"/>
      <c r="IH18" s="12"/>
      <c r="II18" s="12"/>
    </row>
    <row r="19" spans="1:243" s="11" customFormat="1" ht="15">
      <c r="A19" s="35">
        <v>1.07</v>
      </c>
      <c r="B19" s="77" t="s">
        <v>79</v>
      </c>
      <c r="C19" s="36" t="s">
        <v>50</v>
      </c>
      <c r="D19" s="78">
        <v>0.2511</v>
      </c>
      <c r="E19" s="78" t="s">
        <v>43</v>
      </c>
      <c r="F19" s="49">
        <v>0</v>
      </c>
      <c r="G19" s="44"/>
      <c r="H19" s="40"/>
      <c r="I19" s="39" t="s">
        <v>34</v>
      </c>
      <c r="J19" s="41">
        <f t="shared" si="0"/>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54">
        <f t="shared" si="2"/>
        <v>0</v>
      </c>
      <c r="BC19" s="48" t="str">
        <f t="shared" si="3"/>
        <v>INR Zero Only</v>
      </c>
      <c r="IE19" s="12"/>
      <c r="IF19" s="12"/>
      <c r="IG19" s="12"/>
      <c r="IH19" s="12"/>
      <c r="II19" s="12"/>
    </row>
    <row r="20" spans="1:243" s="11" customFormat="1" ht="46.5">
      <c r="A20" s="35">
        <v>1.08</v>
      </c>
      <c r="B20" s="77" t="s">
        <v>81</v>
      </c>
      <c r="C20" s="36" t="s">
        <v>51</v>
      </c>
      <c r="D20" s="78">
        <v>0.2265</v>
      </c>
      <c r="E20" s="78" t="s">
        <v>43</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15">
      <c r="A21" s="35">
        <v>1.09</v>
      </c>
      <c r="B21" s="77" t="s">
        <v>79</v>
      </c>
      <c r="C21" s="36" t="s">
        <v>108</v>
      </c>
      <c r="D21" s="78">
        <v>0.03285</v>
      </c>
      <c r="E21" s="78" t="s">
        <v>43</v>
      </c>
      <c r="F21" s="49">
        <v>0</v>
      </c>
      <c r="G21" s="44"/>
      <c r="H21" s="40"/>
      <c r="I21" s="39" t="s">
        <v>34</v>
      </c>
      <c r="J21" s="41">
        <f t="shared" si="0"/>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54">
        <f t="shared" si="2"/>
        <v>0</v>
      </c>
      <c r="BC21" s="48" t="str">
        <f t="shared" si="3"/>
        <v>INR Zero Only</v>
      </c>
      <c r="IE21" s="12"/>
      <c r="IF21" s="12"/>
      <c r="IG21" s="12"/>
      <c r="IH21" s="12"/>
      <c r="II21" s="12"/>
    </row>
    <row r="22" spans="1:243" s="11" customFormat="1" ht="24.75" customHeight="1">
      <c r="A22" s="35">
        <v>2</v>
      </c>
      <c r="B22" s="67" t="s">
        <v>59</v>
      </c>
      <c r="C22" s="36"/>
      <c r="D22" s="68"/>
      <c r="E22" s="38"/>
      <c r="F22" s="39"/>
      <c r="G22" s="40"/>
      <c r="H22" s="40"/>
      <c r="I22" s="39"/>
      <c r="J22" s="41"/>
      <c r="K22" s="42"/>
      <c r="L22" s="42"/>
      <c r="M22" s="43"/>
      <c r="N22" s="44"/>
      <c r="O22" s="44"/>
      <c r="P22" s="45"/>
      <c r="Q22" s="44"/>
      <c r="R22" s="44"/>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46"/>
      <c r="BB22" s="47"/>
      <c r="BC22" s="48"/>
      <c r="IE22" s="12">
        <v>1</v>
      </c>
      <c r="IF22" s="12" t="s">
        <v>30</v>
      </c>
      <c r="IG22" s="12" t="s">
        <v>31</v>
      </c>
      <c r="IH22" s="12">
        <v>10</v>
      </c>
      <c r="II22" s="12" t="s">
        <v>32</v>
      </c>
    </row>
    <row r="23" spans="1:243" s="11" customFormat="1" ht="15">
      <c r="A23" s="35">
        <v>2.01</v>
      </c>
      <c r="B23" s="77" t="s">
        <v>82</v>
      </c>
      <c r="C23" s="36" t="s">
        <v>61</v>
      </c>
      <c r="D23" s="78">
        <v>9</v>
      </c>
      <c r="E23" s="78" t="s">
        <v>98</v>
      </c>
      <c r="F23" s="49">
        <v>0</v>
      </c>
      <c r="G23" s="44"/>
      <c r="H23" s="40"/>
      <c r="I23" s="39" t="s">
        <v>34</v>
      </c>
      <c r="J23" s="41">
        <f aca="true" t="shared" si="4" ref="J23:J38">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aca="true" t="shared" si="5" ref="BA23:BA38">total_amount_ba($B$2,$D$2,D23,F23,J23,K23,M23)</f>
        <v>0</v>
      </c>
      <c r="BB23" s="54">
        <f aca="true" t="shared" si="6" ref="BB23:BB38">BA23+SUM(N23:AZ23)</f>
        <v>0</v>
      </c>
      <c r="BC23" s="48" t="str">
        <f aca="true" t="shared" si="7" ref="BC23:BC38">SpellNumber(L23,BB23)</f>
        <v>INR Zero Only</v>
      </c>
      <c r="IE23" s="12"/>
      <c r="IF23" s="12"/>
      <c r="IG23" s="12"/>
      <c r="IH23" s="12"/>
      <c r="II23" s="12"/>
    </row>
    <row r="24" spans="1:243" s="11" customFormat="1" ht="15">
      <c r="A24" s="35">
        <v>2.02</v>
      </c>
      <c r="B24" s="77" t="s">
        <v>83</v>
      </c>
      <c r="C24" s="36" t="s">
        <v>62</v>
      </c>
      <c r="D24" s="78">
        <v>9</v>
      </c>
      <c r="E24" s="78" t="s">
        <v>99</v>
      </c>
      <c r="F24" s="49">
        <v>0</v>
      </c>
      <c r="G24" s="44"/>
      <c r="H24" s="40"/>
      <c r="I24" s="39" t="s">
        <v>34</v>
      </c>
      <c r="J24" s="41">
        <f t="shared" si="4"/>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54">
        <f t="shared" si="6"/>
        <v>0</v>
      </c>
      <c r="BC24" s="48" t="str">
        <f t="shared" si="7"/>
        <v>INR Zero Only</v>
      </c>
      <c r="IE24" s="12"/>
      <c r="IF24" s="12"/>
      <c r="IG24" s="12"/>
      <c r="IH24" s="12"/>
      <c r="II24" s="12"/>
    </row>
    <row r="25" spans="1:243" s="11" customFormat="1" ht="15">
      <c r="A25" s="35">
        <v>2.03</v>
      </c>
      <c r="B25" s="77" t="s">
        <v>84</v>
      </c>
      <c r="C25" s="36" t="s">
        <v>63</v>
      </c>
      <c r="D25" s="78">
        <v>9</v>
      </c>
      <c r="E25" s="78" t="s">
        <v>98</v>
      </c>
      <c r="F25" s="49">
        <v>0</v>
      </c>
      <c r="G25" s="44"/>
      <c r="H25" s="40"/>
      <c r="I25" s="39" t="s">
        <v>34</v>
      </c>
      <c r="J25" s="41">
        <f t="shared" si="4"/>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54">
        <f t="shared" si="6"/>
        <v>0</v>
      </c>
      <c r="BC25" s="48" t="str">
        <f t="shared" si="7"/>
        <v>INR Zero Only</v>
      </c>
      <c r="IE25" s="12"/>
      <c r="IF25" s="12"/>
      <c r="IG25" s="12"/>
      <c r="IH25" s="12"/>
      <c r="II25" s="12"/>
    </row>
    <row r="26" spans="1:243" s="11" customFormat="1" ht="15">
      <c r="A26" s="35">
        <v>2.04</v>
      </c>
      <c r="B26" s="77" t="s">
        <v>85</v>
      </c>
      <c r="C26" s="36" t="s">
        <v>64</v>
      </c>
      <c r="D26" s="81">
        <v>54</v>
      </c>
      <c r="E26" s="81" t="s">
        <v>98</v>
      </c>
      <c r="F26" s="49">
        <v>0</v>
      </c>
      <c r="G26" s="44"/>
      <c r="H26" s="40"/>
      <c r="I26" s="39" t="s">
        <v>34</v>
      </c>
      <c r="J26" s="41">
        <f t="shared" si="4"/>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54">
        <f t="shared" si="6"/>
        <v>0</v>
      </c>
      <c r="BC26" s="48" t="str">
        <f t="shared" si="7"/>
        <v>INR Zero Only</v>
      </c>
      <c r="IE26" s="12"/>
      <c r="IF26" s="12"/>
      <c r="IG26" s="12"/>
      <c r="IH26" s="12"/>
      <c r="II26" s="12"/>
    </row>
    <row r="27" spans="1:243" s="11" customFormat="1" ht="15">
      <c r="A27" s="35">
        <v>2.05</v>
      </c>
      <c r="B27" s="76" t="s">
        <v>86</v>
      </c>
      <c r="C27" s="36" t="s">
        <v>65</v>
      </c>
      <c r="D27" s="86">
        <v>18</v>
      </c>
      <c r="E27" s="78" t="s">
        <v>98</v>
      </c>
      <c r="F27" s="49">
        <v>0</v>
      </c>
      <c r="G27" s="44"/>
      <c r="H27" s="40"/>
      <c r="I27" s="39" t="s">
        <v>34</v>
      </c>
      <c r="J27" s="41">
        <f t="shared" si="4"/>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54">
        <f t="shared" si="6"/>
        <v>0</v>
      </c>
      <c r="BC27" s="48" t="str">
        <f t="shared" si="7"/>
        <v>INR Zero Only</v>
      </c>
      <c r="IE27" s="12"/>
      <c r="IF27" s="12"/>
      <c r="IG27" s="12"/>
      <c r="IH27" s="12"/>
      <c r="II27" s="12"/>
    </row>
    <row r="28" spans="1:243" s="11" customFormat="1" ht="46.5">
      <c r="A28" s="35">
        <v>2.06</v>
      </c>
      <c r="B28" s="77" t="s">
        <v>87</v>
      </c>
      <c r="C28" s="36" t="s">
        <v>66</v>
      </c>
      <c r="D28" s="78">
        <v>32.5</v>
      </c>
      <c r="E28" s="78" t="s">
        <v>60</v>
      </c>
      <c r="F28" s="49">
        <v>0</v>
      </c>
      <c r="G28" s="44"/>
      <c r="H28" s="40"/>
      <c r="I28" s="39" t="s">
        <v>34</v>
      </c>
      <c r="J28" s="41">
        <f t="shared" si="4"/>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54">
        <f t="shared" si="6"/>
        <v>0</v>
      </c>
      <c r="BC28" s="48" t="str">
        <f t="shared" si="7"/>
        <v>INR Zero Only</v>
      </c>
      <c r="IE28" s="12"/>
      <c r="IF28" s="12"/>
      <c r="IG28" s="12"/>
      <c r="IH28" s="12"/>
      <c r="II28" s="12"/>
    </row>
    <row r="29" spans="1:243" s="11" customFormat="1" ht="15">
      <c r="A29" s="35">
        <v>2.07</v>
      </c>
      <c r="B29" s="77" t="s">
        <v>88</v>
      </c>
      <c r="C29" s="36" t="s">
        <v>67</v>
      </c>
      <c r="D29" s="78">
        <v>108</v>
      </c>
      <c r="E29" s="78" t="s">
        <v>98</v>
      </c>
      <c r="F29" s="49">
        <v>0</v>
      </c>
      <c r="G29" s="44"/>
      <c r="H29" s="40"/>
      <c r="I29" s="39" t="s">
        <v>34</v>
      </c>
      <c r="J29" s="41">
        <f t="shared" si="4"/>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54">
        <f t="shared" si="6"/>
        <v>0</v>
      </c>
      <c r="BC29" s="48" t="str">
        <f t="shared" si="7"/>
        <v>INR Zero Only</v>
      </c>
      <c r="IE29" s="12"/>
      <c r="IF29" s="12"/>
      <c r="IG29" s="12"/>
      <c r="IH29" s="12"/>
      <c r="II29" s="12"/>
    </row>
    <row r="30" spans="1:243" s="11" customFormat="1" ht="15">
      <c r="A30" s="35">
        <v>2.08</v>
      </c>
      <c r="B30" s="77" t="s">
        <v>89</v>
      </c>
      <c r="C30" s="36" t="s">
        <v>68</v>
      </c>
      <c r="D30" s="78">
        <v>24</v>
      </c>
      <c r="E30" s="78" t="s">
        <v>98</v>
      </c>
      <c r="F30" s="49">
        <v>0</v>
      </c>
      <c r="G30" s="44"/>
      <c r="H30" s="40"/>
      <c r="I30" s="39" t="s">
        <v>34</v>
      </c>
      <c r="J30" s="41">
        <f t="shared" si="4"/>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5"/>
        <v>0</v>
      </c>
      <c r="BB30" s="54">
        <f t="shared" si="6"/>
        <v>0</v>
      </c>
      <c r="BC30" s="48" t="str">
        <f t="shared" si="7"/>
        <v>INR Zero Only</v>
      </c>
      <c r="IE30" s="12"/>
      <c r="IF30" s="12"/>
      <c r="IG30" s="12"/>
      <c r="IH30" s="12"/>
      <c r="II30" s="12"/>
    </row>
    <row r="31" spans="1:243" s="11" customFormat="1" ht="15">
      <c r="A31" s="35">
        <v>2.09</v>
      </c>
      <c r="B31" s="77" t="s">
        <v>90</v>
      </c>
      <c r="C31" s="36" t="s">
        <v>109</v>
      </c>
      <c r="D31" s="78">
        <v>145</v>
      </c>
      <c r="E31" s="78" t="s">
        <v>100</v>
      </c>
      <c r="F31" s="49">
        <v>0</v>
      </c>
      <c r="G31" s="44"/>
      <c r="H31" s="40"/>
      <c r="I31" s="39" t="s">
        <v>34</v>
      </c>
      <c r="J31" s="41">
        <f t="shared" si="4"/>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5"/>
        <v>0</v>
      </c>
      <c r="BB31" s="54">
        <f t="shared" si="6"/>
        <v>0</v>
      </c>
      <c r="BC31" s="48" t="str">
        <f t="shared" si="7"/>
        <v>INR Zero Only</v>
      </c>
      <c r="IE31" s="12"/>
      <c r="IF31" s="12"/>
      <c r="IG31" s="12"/>
      <c r="IH31" s="12"/>
      <c r="II31" s="12"/>
    </row>
    <row r="32" spans="1:243" s="11" customFormat="1" ht="15">
      <c r="A32" s="35">
        <v>2.1</v>
      </c>
      <c r="B32" s="80" t="s">
        <v>91</v>
      </c>
      <c r="C32" s="36" t="s">
        <v>69</v>
      </c>
      <c r="D32" s="78">
        <v>6</v>
      </c>
      <c r="E32" s="78" t="s">
        <v>100</v>
      </c>
      <c r="F32" s="49">
        <v>0</v>
      </c>
      <c r="G32" s="44"/>
      <c r="H32" s="40"/>
      <c r="I32" s="39" t="s">
        <v>34</v>
      </c>
      <c r="J32" s="41">
        <f t="shared" si="4"/>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5"/>
        <v>0</v>
      </c>
      <c r="BB32" s="54">
        <f t="shared" si="6"/>
        <v>0</v>
      </c>
      <c r="BC32" s="48" t="str">
        <f t="shared" si="7"/>
        <v>INR Zero Only</v>
      </c>
      <c r="IE32" s="12"/>
      <c r="IF32" s="12"/>
      <c r="IG32" s="12"/>
      <c r="IH32" s="12"/>
      <c r="II32" s="12"/>
    </row>
    <row r="33" spans="1:243" s="11" customFormat="1" ht="15">
      <c r="A33" s="35">
        <v>2.11</v>
      </c>
      <c r="B33" s="80" t="s">
        <v>92</v>
      </c>
      <c r="C33" s="36" t="s">
        <v>70</v>
      </c>
      <c r="D33" s="78">
        <v>12</v>
      </c>
      <c r="E33" s="78" t="s">
        <v>100</v>
      </c>
      <c r="F33" s="49">
        <v>0</v>
      </c>
      <c r="G33" s="44"/>
      <c r="H33" s="40"/>
      <c r="I33" s="39" t="s">
        <v>34</v>
      </c>
      <c r="J33" s="41">
        <f t="shared" si="4"/>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5"/>
        <v>0</v>
      </c>
      <c r="BB33" s="54">
        <f t="shared" si="6"/>
        <v>0</v>
      </c>
      <c r="BC33" s="48" t="str">
        <f t="shared" si="7"/>
        <v>INR Zero Only</v>
      </c>
      <c r="IE33" s="12"/>
      <c r="IF33" s="12"/>
      <c r="IG33" s="12"/>
      <c r="IH33" s="12"/>
      <c r="II33" s="12"/>
    </row>
    <row r="34" spans="1:243" s="11" customFormat="1" ht="15">
      <c r="A34" s="35">
        <v>2.12</v>
      </c>
      <c r="B34" s="80" t="s">
        <v>93</v>
      </c>
      <c r="C34" s="36" t="s">
        <v>110</v>
      </c>
      <c r="D34" s="78">
        <v>12</v>
      </c>
      <c r="E34" s="78" t="s">
        <v>100</v>
      </c>
      <c r="F34" s="49">
        <v>0</v>
      </c>
      <c r="G34" s="44"/>
      <c r="H34" s="40"/>
      <c r="I34" s="39" t="s">
        <v>34</v>
      </c>
      <c r="J34" s="41">
        <f t="shared" si="4"/>
        <v>1</v>
      </c>
      <c r="K34" s="42" t="s">
        <v>39</v>
      </c>
      <c r="L34" s="42" t="s">
        <v>7</v>
      </c>
      <c r="M34" s="50"/>
      <c r="N34" s="51"/>
      <c r="O34" s="51"/>
      <c r="P34" s="52"/>
      <c r="Q34" s="51"/>
      <c r="R34" s="51"/>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5"/>
        <v>0</v>
      </c>
      <c r="BB34" s="54">
        <f t="shared" si="6"/>
        <v>0</v>
      </c>
      <c r="BC34" s="48" t="str">
        <f t="shared" si="7"/>
        <v>INR Zero Only</v>
      </c>
      <c r="IE34" s="12"/>
      <c r="IF34" s="12"/>
      <c r="IG34" s="12"/>
      <c r="IH34" s="12"/>
      <c r="II34" s="12"/>
    </row>
    <row r="35" spans="1:243" s="11" customFormat="1" ht="15">
      <c r="A35" s="35">
        <v>2.13</v>
      </c>
      <c r="B35" s="77" t="s">
        <v>94</v>
      </c>
      <c r="C35" s="36" t="s">
        <v>71</v>
      </c>
      <c r="D35" s="78">
        <v>192</v>
      </c>
      <c r="E35" s="78" t="s">
        <v>98</v>
      </c>
      <c r="F35" s="49">
        <v>0</v>
      </c>
      <c r="G35" s="44"/>
      <c r="H35" s="40"/>
      <c r="I35" s="39" t="s">
        <v>34</v>
      </c>
      <c r="J35" s="41">
        <f t="shared" si="4"/>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5"/>
        <v>0</v>
      </c>
      <c r="BB35" s="54">
        <f t="shared" si="6"/>
        <v>0</v>
      </c>
      <c r="BC35" s="48" t="str">
        <f t="shared" si="7"/>
        <v>INR Zero Only</v>
      </c>
      <c r="IE35" s="12"/>
      <c r="IF35" s="12"/>
      <c r="IG35" s="12"/>
      <c r="IH35" s="12"/>
      <c r="II35" s="12"/>
    </row>
    <row r="36" spans="1:243" s="11" customFormat="1" ht="15">
      <c r="A36" s="35">
        <v>2.14</v>
      </c>
      <c r="B36" s="77" t="s">
        <v>95</v>
      </c>
      <c r="C36" s="36" t="s">
        <v>72</v>
      </c>
      <c r="D36" s="78">
        <v>144</v>
      </c>
      <c r="E36" s="78" t="s">
        <v>98</v>
      </c>
      <c r="F36" s="49">
        <v>0</v>
      </c>
      <c r="G36" s="44"/>
      <c r="H36" s="40"/>
      <c r="I36" s="39" t="s">
        <v>34</v>
      </c>
      <c r="J36" s="41">
        <f t="shared" si="4"/>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 t="shared" si="5"/>
        <v>0</v>
      </c>
      <c r="BB36" s="54">
        <f t="shared" si="6"/>
        <v>0</v>
      </c>
      <c r="BC36" s="48" t="str">
        <f t="shared" si="7"/>
        <v>INR Zero Only</v>
      </c>
      <c r="IE36" s="12"/>
      <c r="IF36" s="12"/>
      <c r="IG36" s="12"/>
      <c r="IH36" s="12"/>
      <c r="II36" s="12"/>
    </row>
    <row r="37" spans="1:243" s="11" customFormat="1" ht="15">
      <c r="A37" s="35">
        <v>2.15</v>
      </c>
      <c r="B37" s="77" t="s">
        <v>96</v>
      </c>
      <c r="C37" s="36" t="s">
        <v>73</v>
      </c>
      <c r="D37" s="78">
        <v>1420</v>
      </c>
      <c r="E37" s="78" t="s">
        <v>98</v>
      </c>
      <c r="F37" s="49">
        <v>0</v>
      </c>
      <c r="G37" s="44"/>
      <c r="H37" s="40"/>
      <c r="I37" s="39" t="s">
        <v>34</v>
      </c>
      <c r="J37" s="41">
        <f t="shared" si="4"/>
        <v>1</v>
      </c>
      <c r="K37" s="42" t="s">
        <v>39</v>
      </c>
      <c r="L37" s="42" t="s">
        <v>7</v>
      </c>
      <c r="M37" s="50"/>
      <c r="N37" s="51"/>
      <c r="O37" s="51"/>
      <c r="P37" s="52"/>
      <c r="Q37" s="51"/>
      <c r="R37" s="51"/>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 t="shared" si="5"/>
        <v>0</v>
      </c>
      <c r="BB37" s="54">
        <f t="shared" si="6"/>
        <v>0</v>
      </c>
      <c r="BC37" s="48" t="str">
        <f t="shared" si="7"/>
        <v>INR Zero Only</v>
      </c>
      <c r="IE37" s="12"/>
      <c r="IF37" s="12"/>
      <c r="IG37" s="12"/>
      <c r="IH37" s="12"/>
      <c r="II37" s="12"/>
    </row>
    <row r="38" spans="1:243" s="11" customFormat="1" ht="15">
      <c r="A38" s="35">
        <v>2.16</v>
      </c>
      <c r="B38" s="77" t="s">
        <v>97</v>
      </c>
      <c r="C38" s="36" t="s">
        <v>111</v>
      </c>
      <c r="D38" s="78">
        <v>760</v>
      </c>
      <c r="E38" s="78" t="s">
        <v>98</v>
      </c>
      <c r="F38" s="49">
        <v>0</v>
      </c>
      <c r="G38" s="44"/>
      <c r="H38" s="40"/>
      <c r="I38" s="39" t="s">
        <v>34</v>
      </c>
      <c r="J38" s="41">
        <f t="shared" si="4"/>
        <v>1</v>
      </c>
      <c r="K38" s="42" t="s">
        <v>39</v>
      </c>
      <c r="L38" s="42" t="s">
        <v>7</v>
      </c>
      <c r="M38" s="50"/>
      <c r="N38" s="51"/>
      <c r="O38" s="51"/>
      <c r="P38" s="52"/>
      <c r="Q38" s="51"/>
      <c r="R38" s="51"/>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 t="shared" si="5"/>
        <v>0</v>
      </c>
      <c r="BB38" s="54">
        <f t="shared" si="6"/>
        <v>0</v>
      </c>
      <c r="BC38" s="48" t="str">
        <f t="shared" si="7"/>
        <v>INR Zero Only</v>
      </c>
      <c r="IE38" s="12"/>
      <c r="IF38" s="12"/>
      <c r="IG38" s="12"/>
      <c r="IH38" s="12"/>
      <c r="II38" s="12"/>
    </row>
    <row r="39" spans="1:243" s="11" customFormat="1" ht="24.75" customHeight="1">
      <c r="A39" s="35">
        <v>3</v>
      </c>
      <c r="B39" s="79" t="s">
        <v>101</v>
      </c>
      <c r="C39" s="36"/>
      <c r="D39" s="69"/>
      <c r="E39" s="38"/>
      <c r="F39" s="39"/>
      <c r="G39" s="40"/>
      <c r="H39" s="40"/>
      <c r="I39" s="39"/>
      <c r="J39" s="41"/>
      <c r="K39" s="42"/>
      <c r="L39" s="42"/>
      <c r="M39" s="43"/>
      <c r="N39" s="44"/>
      <c r="O39" s="44"/>
      <c r="P39" s="45"/>
      <c r="Q39" s="44"/>
      <c r="R39" s="44"/>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46"/>
      <c r="BB39" s="47"/>
      <c r="BC39" s="48"/>
      <c r="IE39" s="12">
        <v>1</v>
      </c>
      <c r="IF39" s="12" t="s">
        <v>30</v>
      </c>
      <c r="IG39" s="12" t="s">
        <v>31</v>
      </c>
      <c r="IH39" s="12">
        <v>10</v>
      </c>
      <c r="II39" s="12" t="s">
        <v>32</v>
      </c>
    </row>
    <row r="40" spans="1:243" s="11" customFormat="1" ht="15">
      <c r="A40" s="35">
        <v>3.1</v>
      </c>
      <c r="B40" s="77" t="s">
        <v>102</v>
      </c>
      <c r="C40" s="36" t="s">
        <v>74</v>
      </c>
      <c r="D40" s="78">
        <v>10</v>
      </c>
      <c r="E40" s="78" t="s">
        <v>98</v>
      </c>
      <c r="F40" s="49">
        <v>0</v>
      </c>
      <c r="G40" s="44"/>
      <c r="H40" s="40"/>
      <c r="I40" s="39" t="s">
        <v>34</v>
      </c>
      <c r="J40" s="41">
        <f>IF(I40="Less(-)",-1,1)</f>
        <v>1</v>
      </c>
      <c r="K40" s="42" t="s">
        <v>39</v>
      </c>
      <c r="L40" s="42" t="s">
        <v>7</v>
      </c>
      <c r="M40" s="50"/>
      <c r="N40" s="51"/>
      <c r="O40" s="51"/>
      <c r="P40" s="52"/>
      <c r="Q40" s="51"/>
      <c r="R40" s="51"/>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total_amount_ba($B$2,$D$2,D40,F40,J40,K40,M40)</f>
        <v>0</v>
      </c>
      <c r="BB40" s="54">
        <f>BA40+SUM(N40:AZ40)</f>
        <v>0</v>
      </c>
      <c r="BC40" s="48" t="str">
        <f>SpellNumber(L40,BB40)</f>
        <v>INR Zero Only</v>
      </c>
      <c r="IE40" s="12"/>
      <c r="IF40" s="12"/>
      <c r="IG40" s="12"/>
      <c r="IH40" s="12"/>
      <c r="II40" s="12"/>
    </row>
    <row r="41" spans="1:243" s="11" customFormat="1" ht="15">
      <c r="A41" s="35">
        <v>3.2</v>
      </c>
      <c r="B41" s="77" t="s">
        <v>103</v>
      </c>
      <c r="C41" s="36" t="s">
        <v>112</v>
      </c>
      <c r="D41" s="78">
        <v>8</v>
      </c>
      <c r="E41" s="78" t="s">
        <v>98</v>
      </c>
      <c r="F41" s="49">
        <v>0</v>
      </c>
      <c r="G41" s="44"/>
      <c r="H41" s="40"/>
      <c r="I41" s="39" t="s">
        <v>34</v>
      </c>
      <c r="J41" s="41">
        <f>IF(I41="Less(-)",-1,1)</f>
        <v>1</v>
      </c>
      <c r="K41" s="42" t="s">
        <v>39</v>
      </c>
      <c r="L41" s="42" t="s">
        <v>7</v>
      </c>
      <c r="M41" s="50"/>
      <c r="N41" s="51"/>
      <c r="O41" s="51"/>
      <c r="P41" s="52"/>
      <c r="Q41" s="51"/>
      <c r="R41" s="51"/>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total_amount_ba($B$2,$D$2,D41,F41,J41,K41,M41)</f>
        <v>0</v>
      </c>
      <c r="BB41" s="54">
        <f>BA41+SUM(N41:AZ41)</f>
        <v>0</v>
      </c>
      <c r="BC41" s="48" t="str">
        <f>SpellNumber(L41,BB41)</f>
        <v>INR Zero Only</v>
      </c>
      <c r="IE41" s="12"/>
      <c r="IF41" s="12"/>
      <c r="IG41" s="12"/>
      <c r="IH41" s="12"/>
      <c r="II41" s="12"/>
    </row>
    <row r="42" spans="1:243" s="11" customFormat="1" ht="15">
      <c r="A42" s="35">
        <v>3.3</v>
      </c>
      <c r="B42" s="77" t="s">
        <v>104</v>
      </c>
      <c r="C42" s="36" t="s">
        <v>113</v>
      </c>
      <c r="D42" s="78">
        <v>15</v>
      </c>
      <c r="E42" s="78" t="s">
        <v>98</v>
      </c>
      <c r="F42" s="49">
        <v>0</v>
      </c>
      <c r="G42" s="44"/>
      <c r="H42" s="40"/>
      <c r="I42" s="39" t="s">
        <v>34</v>
      </c>
      <c r="J42" s="41">
        <f>IF(I42="Less(-)",-1,1)</f>
        <v>1</v>
      </c>
      <c r="K42" s="42" t="s">
        <v>39</v>
      </c>
      <c r="L42" s="42" t="s">
        <v>7</v>
      </c>
      <c r="M42" s="50"/>
      <c r="N42" s="51"/>
      <c r="O42" s="51"/>
      <c r="P42" s="52"/>
      <c r="Q42" s="51"/>
      <c r="R42" s="51"/>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4">
        <f>total_amount_ba($B$2,$D$2,D42,F42,J42,K42,M42)</f>
        <v>0</v>
      </c>
      <c r="BB42" s="54">
        <f>BA42+SUM(N42:AZ42)</f>
        <v>0</v>
      </c>
      <c r="BC42" s="48" t="str">
        <f>SpellNumber(L42,BB42)</f>
        <v>INR Zero Only</v>
      </c>
      <c r="IE42" s="12"/>
      <c r="IF42" s="12"/>
      <c r="IG42" s="12"/>
      <c r="IH42" s="12"/>
      <c r="II42" s="12"/>
    </row>
    <row r="43" spans="1:243" s="11" customFormat="1" ht="15">
      <c r="A43" s="35">
        <v>3.4</v>
      </c>
      <c r="B43" s="77" t="s">
        <v>105</v>
      </c>
      <c r="C43" s="36" t="s">
        <v>114</v>
      </c>
      <c r="D43" s="78">
        <v>1</v>
      </c>
      <c r="E43" s="78" t="s">
        <v>106</v>
      </c>
      <c r="F43" s="49">
        <v>0</v>
      </c>
      <c r="G43" s="44"/>
      <c r="H43" s="40"/>
      <c r="I43" s="39" t="s">
        <v>34</v>
      </c>
      <c r="J43" s="41">
        <f>IF(I43="Less(-)",-1,1)</f>
        <v>1</v>
      </c>
      <c r="K43" s="42" t="s">
        <v>39</v>
      </c>
      <c r="L43" s="42" t="s">
        <v>7</v>
      </c>
      <c r="M43" s="50"/>
      <c r="N43" s="51"/>
      <c r="O43" s="51"/>
      <c r="P43" s="52"/>
      <c r="Q43" s="51"/>
      <c r="R43" s="51"/>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total_amount_ba($B$2,$D$2,D43,F43,J43,K43,M43)</f>
        <v>0</v>
      </c>
      <c r="BB43" s="54">
        <f>BA43+SUM(N43:AZ43)</f>
        <v>0</v>
      </c>
      <c r="BC43" s="48" t="str">
        <f>SpellNumber(L43,BB43)</f>
        <v>INR Zero Only</v>
      </c>
      <c r="IE43" s="12"/>
      <c r="IF43" s="12"/>
      <c r="IG43" s="12"/>
      <c r="IH43" s="12"/>
      <c r="II43" s="12"/>
    </row>
    <row r="44" spans="1:243" s="11" customFormat="1" ht="33" customHeight="1">
      <c r="A44" s="55" t="s">
        <v>37</v>
      </c>
      <c r="B44" s="55"/>
      <c r="C44" s="39"/>
      <c r="D44" s="56"/>
      <c r="E44" s="39"/>
      <c r="F44" s="39"/>
      <c r="G44" s="39"/>
      <c r="H44" s="57"/>
      <c r="I44" s="57"/>
      <c r="J44" s="57"/>
      <c r="K44" s="57"/>
      <c r="L44" s="39"/>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SUM(BA14:BA43)</f>
        <v>0</v>
      </c>
      <c r="BB44" s="59">
        <f>SUM(BB14:BB43)</f>
        <v>0</v>
      </c>
      <c r="BC44" s="48" t="str">
        <f>SpellNumber($E$2,BB44)</f>
        <v>INR Zero Only</v>
      </c>
      <c r="IE44" s="12">
        <v>4</v>
      </c>
      <c r="IF44" s="12" t="s">
        <v>35</v>
      </c>
      <c r="IG44" s="12" t="s">
        <v>36</v>
      </c>
      <c r="IH44" s="12">
        <v>10</v>
      </c>
      <c r="II44" s="12" t="s">
        <v>33</v>
      </c>
    </row>
    <row r="45" spans="1:243" s="13" customFormat="1" ht="39" customHeight="1" hidden="1">
      <c r="A45" s="55" t="s">
        <v>41</v>
      </c>
      <c r="B45" s="55"/>
      <c r="C45" s="60"/>
      <c r="D45" s="19"/>
      <c r="E45" s="20" t="s">
        <v>38</v>
      </c>
      <c r="F45" s="61"/>
      <c r="G45" s="62"/>
      <c r="H45" s="43"/>
      <c r="I45" s="43"/>
      <c r="J45" s="43"/>
      <c r="K45" s="63"/>
      <c r="L45" s="64"/>
      <c r="M45" s="21"/>
      <c r="N45" s="43"/>
      <c r="O45" s="41"/>
      <c r="P45" s="41"/>
      <c r="Q45" s="41"/>
      <c r="R45" s="41"/>
      <c r="S45" s="41"/>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65">
        <f>IF(ISBLANK(F45),0,IF(E45="Excess (+)",ROUND(BA44+(BA44*F45),2),IF(E45="Less (-)",ROUND(BA44+(BA44*F45*(-1)),2),0)))</f>
        <v>0</v>
      </c>
      <c r="BB45" s="66">
        <f>ROUND(BA45,0)</f>
        <v>0</v>
      </c>
      <c r="BC45" s="48" t="str">
        <f>SpellNumber(L45,BB45)</f>
        <v> Zero Only</v>
      </c>
      <c r="IE45" s="14"/>
      <c r="IF45" s="14"/>
      <c r="IG45" s="14"/>
      <c r="IH45" s="14"/>
      <c r="II45" s="14"/>
    </row>
    <row r="46" spans="1:243" s="13" customFormat="1" ht="51" customHeight="1">
      <c r="A46" s="55" t="s">
        <v>40</v>
      </c>
      <c r="B46" s="55"/>
      <c r="C46" s="100" t="str">
        <f>SpellNumber($E$2,BB44)</f>
        <v>INR Zero Only</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IE46" s="14"/>
      <c r="IF46" s="14"/>
      <c r="IG46" s="14"/>
      <c r="IH46" s="14"/>
      <c r="II46" s="14"/>
    </row>
    <row r="47" spans="3:243" s="9" customFormat="1" ht="14.25">
      <c r="C47" s="15"/>
      <c r="D47" s="18"/>
      <c r="E47" s="15"/>
      <c r="F47" s="15"/>
      <c r="G47" s="15"/>
      <c r="H47" s="15"/>
      <c r="I47" s="15"/>
      <c r="J47" s="15"/>
      <c r="K47" s="15"/>
      <c r="L47" s="15"/>
      <c r="M47" s="15"/>
      <c r="O47" s="15"/>
      <c r="BA47" s="15"/>
      <c r="BC47" s="15"/>
      <c r="IE47" s="10"/>
      <c r="IF47" s="10"/>
      <c r="IG47" s="10"/>
      <c r="IH47" s="10"/>
      <c r="II47" s="10"/>
    </row>
  </sheetData>
  <sheetProtection password="CE88" sheet="1"/>
  <mergeCells count="8">
    <mergeCell ref="A9:BC9"/>
    <mergeCell ref="C46:BC46"/>
    <mergeCell ref="A1:L1"/>
    <mergeCell ref="A4:BC4"/>
    <mergeCell ref="A5:BC5"/>
    <mergeCell ref="A6:BC6"/>
    <mergeCell ref="A7:BC7"/>
    <mergeCell ref="B8:BC8"/>
  </mergeCells>
  <dataValidations count="20">
    <dataValidation type="list" allowBlank="1" showInputMessage="1" showErrorMessage="1" sqref="K13:K4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type="list" showInputMessage="1" showErrorMessage="1" sqref="I13:I43">
      <formula1>"Excess(+), Less(-)"</formula1>
    </dataValidation>
    <dataValidation allowBlank="1" showInputMessage="1" showErrorMessage="1" promptTitle="Addition / Deduction" prompt="Please Choose the correct One" sqref="J13:J43"/>
    <dataValidation allowBlank="1" showInputMessage="1" showErrorMessage="1" promptTitle="Units" prompt="Please enter Units in text" sqref="E13:E43"/>
    <dataValidation allowBlank="1" showInputMessage="1" showErrorMessage="1" promptTitle="Itemcode/Make" prompt="Please enter text" sqref="C13:C43"/>
    <dataValidation type="list" allowBlank="1" showInputMessage="1" showErrorMessage="1" sqref="L13:L43">
      <formula1>"INR"</formula1>
    </dataValidation>
    <dataValidation type="decimal" allowBlank="1" showInputMessage="1" showErrorMessage="1" errorTitle="Invalid Entry" error="Only Numeric Values are allowed. " sqref="A13:A43">
      <formula1>0</formula1>
      <formula2>999999999999999</formula2>
    </dataValidation>
    <dataValidation type="decimal" allowBlank="1" showInputMessage="1" showErrorMessage="1" promptTitle="Quantity" prompt="Please enter the Quantity for this item. " errorTitle="Invalid Entry" error="Only Numeric Values are allowed. " sqref="F13:F43 D13:D43">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0">
    <tabColor theme="4" tint="-0.4999699890613556"/>
  </sheetPr>
  <dimension ref="A1:II37"/>
  <sheetViews>
    <sheetView showGridLines="0" zoomScale="80" zoomScaleNormal="80" zoomScalePageLayoutView="0" workbookViewId="0" topLeftCell="A1">
      <selection activeCell="M13" sqref="M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139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5">
      <c r="A13" s="35">
        <v>1.01</v>
      </c>
      <c r="B13" s="77" t="s">
        <v>116</v>
      </c>
      <c r="C13" s="36" t="s">
        <v>46</v>
      </c>
      <c r="D13" s="78">
        <v>5.159</v>
      </c>
      <c r="E13" s="78" t="s">
        <v>60</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78">
      <c r="A14" s="35">
        <v>1.02</v>
      </c>
      <c r="B14" s="85" t="s">
        <v>117</v>
      </c>
      <c r="C14" s="36" t="s">
        <v>47</v>
      </c>
      <c r="D14" s="81">
        <v>10</v>
      </c>
      <c r="E14" s="81" t="s">
        <v>98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78">
      <c r="A15" s="35">
        <v>1.03</v>
      </c>
      <c r="B15" s="77" t="s">
        <v>118</v>
      </c>
      <c r="C15" s="36" t="s">
        <v>48</v>
      </c>
      <c r="D15" s="81">
        <v>9</v>
      </c>
      <c r="E15" s="81" t="s">
        <v>33</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1.04</v>
      </c>
      <c r="B16" s="75" t="s">
        <v>119</v>
      </c>
      <c r="C16" s="36" t="s">
        <v>107</v>
      </c>
      <c r="D16" s="78">
        <v>9</v>
      </c>
      <c r="E16" s="78" t="s">
        <v>99</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30.75">
      <c r="A17" s="35">
        <v>1.05</v>
      </c>
      <c r="B17" s="77" t="s">
        <v>120</v>
      </c>
      <c r="C17" s="36" t="s">
        <v>49</v>
      </c>
      <c r="D17" s="78">
        <v>97.838</v>
      </c>
      <c r="E17" s="78" t="s">
        <v>136</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59</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15">
      <c r="A19" s="35">
        <v>2.01</v>
      </c>
      <c r="B19" s="77" t="s">
        <v>121</v>
      </c>
      <c r="C19" s="36" t="s">
        <v>50</v>
      </c>
      <c r="D19" s="78">
        <v>9</v>
      </c>
      <c r="E19" s="78" t="s">
        <v>98</v>
      </c>
      <c r="F19" s="49">
        <v>0</v>
      </c>
      <c r="G19" s="44"/>
      <c r="H19" s="40"/>
      <c r="I19" s="39" t="s">
        <v>34</v>
      </c>
      <c r="J19" s="41">
        <f aca="true" t="shared" si="0" ref="J19:J33">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aca="true" t="shared" si="1" ref="BA19:BA33">total_amount_ba($B$2,$D$2,D19,F19,J19,K19,M19)</f>
        <v>0</v>
      </c>
      <c r="BB19" s="54">
        <f aca="true" t="shared" si="2" ref="BB19:BB33">BA19+SUM(N19:AZ19)</f>
        <v>0</v>
      </c>
      <c r="BC19" s="48" t="str">
        <f aca="true" t="shared" si="3" ref="BC19:BC33">SpellNumber(L19,BB19)</f>
        <v>INR Zero Only</v>
      </c>
      <c r="IE19" s="12"/>
      <c r="IF19" s="12"/>
      <c r="IG19" s="12"/>
      <c r="IH19" s="12"/>
      <c r="II19" s="12"/>
    </row>
    <row r="20" spans="1:243" s="11" customFormat="1" ht="15">
      <c r="A20" s="35">
        <v>2.02</v>
      </c>
      <c r="B20" s="77" t="s">
        <v>122</v>
      </c>
      <c r="C20" s="36" t="s">
        <v>51</v>
      </c>
      <c r="D20" s="78">
        <v>9</v>
      </c>
      <c r="E20" s="78" t="s">
        <v>99</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15">
      <c r="A21" s="35">
        <v>2.03</v>
      </c>
      <c r="B21" s="77" t="s">
        <v>123</v>
      </c>
      <c r="C21" s="36" t="s">
        <v>108</v>
      </c>
      <c r="D21" s="78">
        <v>9</v>
      </c>
      <c r="E21" s="78" t="s">
        <v>98</v>
      </c>
      <c r="F21" s="49">
        <v>0</v>
      </c>
      <c r="G21" s="44"/>
      <c r="H21" s="40"/>
      <c r="I21" s="39" t="s">
        <v>34</v>
      </c>
      <c r="J21" s="41">
        <f t="shared" si="0"/>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54">
        <f t="shared" si="2"/>
        <v>0</v>
      </c>
      <c r="BC21" s="48" t="str">
        <f t="shared" si="3"/>
        <v>INR Zero Only</v>
      </c>
      <c r="IE21" s="12"/>
      <c r="IF21" s="12"/>
      <c r="IG21" s="12"/>
      <c r="IH21" s="12"/>
      <c r="II21" s="12"/>
    </row>
    <row r="22" spans="1:243" s="11" customFormat="1" ht="15">
      <c r="A22" s="35">
        <v>2.04</v>
      </c>
      <c r="B22" s="77" t="s">
        <v>124</v>
      </c>
      <c r="C22" s="36" t="s">
        <v>61</v>
      </c>
      <c r="D22" s="78">
        <v>54</v>
      </c>
      <c r="E22" s="78" t="s">
        <v>98</v>
      </c>
      <c r="F22" s="49">
        <v>0</v>
      </c>
      <c r="G22" s="44"/>
      <c r="H22" s="40"/>
      <c r="I22" s="39" t="s">
        <v>34</v>
      </c>
      <c r="J22" s="41">
        <f t="shared" si="0"/>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54">
        <f t="shared" si="2"/>
        <v>0</v>
      </c>
      <c r="BC22" s="48" t="str">
        <f t="shared" si="3"/>
        <v>INR Zero Only</v>
      </c>
      <c r="IE22" s="12"/>
      <c r="IF22" s="12"/>
      <c r="IG22" s="12"/>
      <c r="IH22" s="12"/>
      <c r="II22" s="12"/>
    </row>
    <row r="23" spans="1:243" s="11" customFormat="1" ht="15">
      <c r="A23" s="35">
        <v>2.05</v>
      </c>
      <c r="B23" s="82" t="s">
        <v>125</v>
      </c>
      <c r="C23" s="36" t="s">
        <v>62</v>
      </c>
      <c r="D23" s="87">
        <v>18</v>
      </c>
      <c r="E23" s="78" t="s">
        <v>98</v>
      </c>
      <c r="F23" s="49">
        <v>0</v>
      </c>
      <c r="G23" s="44"/>
      <c r="H23" s="40"/>
      <c r="I23" s="39" t="s">
        <v>34</v>
      </c>
      <c r="J23" s="41">
        <f t="shared" si="0"/>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54">
        <f t="shared" si="2"/>
        <v>0</v>
      </c>
      <c r="BC23" s="48" t="str">
        <f t="shared" si="3"/>
        <v>INR Zero Only</v>
      </c>
      <c r="IE23" s="12"/>
      <c r="IF23" s="12"/>
      <c r="IG23" s="12"/>
      <c r="IH23" s="12"/>
      <c r="II23" s="12"/>
    </row>
    <row r="24" spans="1:243" s="11" customFormat="1" ht="78">
      <c r="A24" s="35">
        <v>2.06</v>
      </c>
      <c r="B24" s="77" t="s">
        <v>126</v>
      </c>
      <c r="C24" s="36" t="s">
        <v>63</v>
      </c>
      <c r="D24" s="78">
        <v>32.5</v>
      </c>
      <c r="E24" s="78" t="s">
        <v>60</v>
      </c>
      <c r="F24" s="49">
        <v>0</v>
      </c>
      <c r="G24" s="44"/>
      <c r="H24" s="40"/>
      <c r="I24" s="39" t="s">
        <v>34</v>
      </c>
      <c r="J24" s="41">
        <f t="shared" si="0"/>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54">
        <f t="shared" si="2"/>
        <v>0</v>
      </c>
      <c r="BC24" s="48" t="str">
        <f t="shared" si="3"/>
        <v>INR Zero Only</v>
      </c>
      <c r="IE24" s="12"/>
      <c r="IF24" s="12"/>
      <c r="IG24" s="12"/>
      <c r="IH24" s="12"/>
      <c r="II24" s="12"/>
    </row>
    <row r="25" spans="1:243" s="11" customFormat="1" ht="46.5">
      <c r="A25" s="35">
        <v>2.07</v>
      </c>
      <c r="B25" s="77" t="s">
        <v>127</v>
      </c>
      <c r="C25" s="36" t="s">
        <v>64</v>
      </c>
      <c r="D25" s="78">
        <v>32.5</v>
      </c>
      <c r="E25" s="78" t="s">
        <v>60</v>
      </c>
      <c r="F25" s="49">
        <v>0</v>
      </c>
      <c r="G25" s="44"/>
      <c r="H25" s="40"/>
      <c r="I25" s="39" t="s">
        <v>34</v>
      </c>
      <c r="J25" s="41">
        <f t="shared" si="0"/>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1"/>
        <v>0</v>
      </c>
      <c r="BB25" s="54">
        <f t="shared" si="2"/>
        <v>0</v>
      </c>
      <c r="BC25" s="48" t="str">
        <f t="shared" si="3"/>
        <v>INR Zero Only</v>
      </c>
      <c r="IE25" s="12"/>
      <c r="IF25" s="12"/>
      <c r="IG25" s="12"/>
      <c r="IH25" s="12"/>
      <c r="II25" s="12"/>
    </row>
    <row r="26" spans="1:243" s="11" customFormat="1" ht="46.5">
      <c r="A26" s="35">
        <v>2.08</v>
      </c>
      <c r="B26" s="77" t="s">
        <v>128</v>
      </c>
      <c r="C26" s="36" t="s">
        <v>65</v>
      </c>
      <c r="D26" s="78">
        <v>9</v>
      </c>
      <c r="E26" s="78" t="s">
        <v>98</v>
      </c>
      <c r="F26" s="49">
        <v>0</v>
      </c>
      <c r="G26" s="44"/>
      <c r="H26" s="40"/>
      <c r="I26" s="39" t="s">
        <v>34</v>
      </c>
      <c r="J26" s="41">
        <f t="shared" si="0"/>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1"/>
        <v>0</v>
      </c>
      <c r="BB26" s="54">
        <f t="shared" si="2"/>
        <v>0</v>
      </c>
      <c r="BC26" s="48" t="str">
        <f t="shared" si="3"/>
        <v>INR Zero Only</v>
      </c>
      <c r="IE26" s="12"/>
      <c r="IF26" s="12"/>
      <c r="IG26" s="12"/>
      <c r="IH26" s="12"/>
      <c r="II26" s="12"/>
    </row>
    <row r="27" spans="1:243" s="11" customFormat="1" ht="30.75">
      <c r="A27" s="35">
        <v>2.09</v>
      </c>
      <c r="B27" s="77" t="s">
        <v>129</v>
      </c>
      <c r="C27" s="36" t="s">
        <v>66</v>
      </c>
      <c r="D27" s="78">
        <v>9</v>
      </c>
      <c r="E27" s="78" t="s">
        <v>98</v>
      </c>
      <c r="F27" s="49">
        <v>0</v>
      </c>
      <c r="G27" s="44"/>
      <c r="H27" s="40"/>
      <c r="I27" s="39" t="s">
        <v>34</v>
      </c>
      <c r="J27" s="41">
        <f t="shared" si="0"/>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1"/>
        <v>0</v>
      </c>
      <c r="BB27" s="54">
        <f t="shared" si="2"/>
        <v>0</v>
      </c>
      <c r="BC27" s="48" t="str">
        <f t="shared" si="3"/>
        <v>INR Zero Only</v>
      </c>
      <c r="IE27" s="12"/>
      <c r="IF27" s="12"/>
      <c r="IG27" s="12"/>
      <c r="IH27" s="12"/>
      <c r="II27" s="12"/>
    </row>
    <row r="28" spans="1:243" s="11" customFormat="1" ht="15">
      <c r="A28" s="35">
        <v>2.1</v>
      </c>
      <c r="B28" s="84" t="s">
        <v>130</v>
      </c>
      <c r="C28" s="36" t="s">
        <v>67</v>
      </c>
      <c r="D28" s="78">
        <v>10</v>
      </c>
      <c r="E28" s="78" t="s">
        <v>98</v>
      </c>
      <c r="F28" s="49">
        <v>0</v>
      </c>
      <c r="G28" s="44"/>
      <c r="H28" s="40"/>
      <c r="I28" s="39" t="s">
        <v>34</v>
      </c>
      <c r="J28" s="41">
        <f t="shared" si="0"/>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1"/>
        <v>0</v>
      </c>
      <c r="BB28" s="54">
        <f t="shared" si="2"/>
        <v>0</v>
      </c>
      <c r="BC28" s="48" t="str">
        <f t="shared" si="3"/>
        <v>INR Zero Only</v>
      </c>
      <c r="IE28" s="12"/>
      <c r="IF28" s="12"/>
      <c r="IG28" s="12"/>
      <c r="IH28" s="12"/>
      <c r="II28" s="12"/>
    </row>
    <row r="29" spans="1:243" s="11" customFormat="1" ht="24" customHeight="1">
      <c r="A29" s="35">
        <v>2.11</v>
      </c>
      <c r="B29" s="84" t="s">
        <v>131</v>
      </c>
      <c r="C29" s="36" t="s">
        <v>68</v>
      </c>
      <c r="D29" s="78">
        <v>8</v>
      </c>
      <c r="E29" s="78" t="s">
        <v>98</v>
      </c>
      <c r="F29" s="49">
        <v>0</v>
      </c>
      <c r="G29" s="44"/>
      <c r="H29" s="40"/>
      <c r="I29" s="39" t="s">
        <v>34</v>
      </c>
      <c r="J29" s="41">
        <f t="shared" si="0"/>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1"/>
        <v>0</v>
      </c>
      <c r="BB29" s="54">
        <f t="shared" si="2"/>
        <v>0</v>
      </c>
      <c r="BC29" s="48" t="str">
        <f t="shared" si="3"/>
        <v>INR Zero Only</v>
      </c>
      <c r="IE29" s="12"/>
      <c r="IF29" s="12"/>
      <c r="IG29" s="12"/>
      <c r="IH29" s="12"/>
      <c r="II29" s="12"/>
    </row>
    <row r="30" spans="1:243" s="11" customFormat="1" ht="30.75">
      <c r="A30" s="35">
        <v>2.12</v>
      </c>
      <c r="B30" s="77" t="s">
        <v>132</v>
      </c>
      <c r="C30" s="36" t="s">
        <v>109</v>
      </c>
      <c r="D30" s="78">
        <v>9</v>
      </c>
      <c r="E30" s="83" t="s">
        <v>136</v>
      </c>
      <c r="F30" s="49">
        <v>0</v>
      </c>
      <c r="G30" s="44"/>
      <c r="H30" s="40"/>
      <c r="I30" s="39" t="s">
        <v>34</v>
      </c>
      <c r="J30" s="41">
        <f t="shared" si="0"/>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t="shared" si="1"/>
        <v>0</v>
      </c>
      <c r="BB30" s="54">
        <f t="shared" si="2"/>
        <v>0</v>
      </c>
      <c r="BC30" s="48" t="str">
        <f t="shared" si="3"/>
        <v>INR Zero Only</v>
      </c>
      <c r="IE30" s="12"/>
      <c r="IF30" s="12"/>
      <c r="IG30" s="12"/>
      <c r="IH30" s="12"/>
      <c r="II30" s="12"/>
    </row>
    <row r="31" spans="1:243" s="11" customFormat="1" ht="30.75">
      <c r="A31" s="35">
        <v>2.13</v>
      </c>
      <c r="B31" s="77" t="s">
        <v>133</v>
      </c>
      <c r="C31" s="36" t="s">
        <v>69</v>
      </c>
      <c r="D31" s="78">
        <v>9</v>
      </c>
      <c r="E31" s="83" t="s">
        <v>137</v>
      </c>
      <c r="F31" s="49">
        <v>0</v>
      </c>
      <c r="G31" s="44"/>
      <c r="H31" s="40"/>
      <c r="I31" s="39" t="s">
        <v>34</v>
      </c>
      <c r="J31" s="41">
        <f t="shared" si="0"/>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1"/>
        <v>0</v>
      </c>
      <c r="BB31" s="54">
        <f t="shared" si="2"/>
        <v>0</v>
      </c>
      <c r="BC31" s="48" t="str">
        <f t="shared" si="3"/>
        <v>INR Zero Only</v>
      </c>
      <c r="IE31" s="12"/>
      <c r="IF31" s="12"/>
      <c r="IG31" s="12"/>
      <c r="IH31" s="12"/>
      <c r="II31" s="12"/>
    </row>
    <row r="32" spans="1:243" s="11" customFormat="1" ht="30.75">
      <c r="A32" s="35">
        <v>2.14</v>
      </c>
      <c r="B32" s="77" t="s">
        <v>134</v>
      </c>
      <c r="C32" s="36" t="s">
        <v>70</v>
      </c>
      <c r="D32" s="78">
        <v>1</v>
      </c>
      <c r="E32" s="83" t="s">
        <v>138</v>
      </c>
      <c r="F32" s="49">
        <v>0</v>
      </c>
      <c r="G32" s="44"/>
      <c r="H32" s="40"/>
      <c r="I32" s="39" t="s">
        <v>34</v>
      </c>
      <c r="J32" s="41">
        <f t="shared" si="0"/>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1"/>
        <v>0</v>
      </c>
      <c r="BB32" s="54">
        <f t="shared" si="2"/>
        <v>0</v>
      </c>
      <c r="BC32" s="48" t="str">
        <f t="shared" si="3"/>
        <v>INR Zero Only</v>
      </c>
      <c r="IE32" s="12"/>
      <c r="IF32" s="12"/>
      <c r="IG32" s="12"/>
      <c r="IH32" s="12"/>
      <c r="II32" s="12"/>
    </row>
    <row r="33" spans="1:243" s="11" customFormat="1" ht="15">
      <c r="A33" s="35">
        <v>2.15</v>
      </c>
      <c r="B33" s="77" t="s">
        <v>135</v>
      </c>
      <c r="C33" s="36" t="s">
        <v>110</v>
      </c>
      <c r="D33" s="78">
        <v>1</v>
      </c>
      <c r="E33" s="83" t="s">
        <v>138</v>
      </c>
      <c r="F33" s="49">
        <v>0</v>
      </c>
      <c r="G33" s="44"/>
      <c r="H33" s="40"/>
      <c r="I33" s="39" t="s">
        <v>34</v>
      </c>
      <c r="J33" s="41">
        <f t="shared" si="0"/>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1"/>
        <v>0</v>
      </c>
      <c r="BB33" s="54">
        <f t="shared" si="2"/>
        <v>0</v>
      </c>
      <c r="BC33" s="48" t="str">
        <f t="shared" si="3"/>
        <v>INR Zero Only</v>
      </c>
      <c r="IE33" s="12"/>
      <c r="IF33" s="12"/>
      <c r="IG33" s="12"/>
      <c r="IH33" s="12"/>
      <c r="II33" s="12"/>
    </row>
    <row r="34" spans="1:243" s="11" customFormat="1" ht="33" customHeight="1">
      <c r="A34" s="55" t="s">
        <v>37</v>
      </c>
      <c r="B34" s="55"/>
      <c r="C34" s="39"/>
      <c r="D34" s="56"/>
      <c r="E34" s="39"/>
      <c r="F34" s="39"/>
      <c r="G34" s="39"/>
      <c r="H34" s="57"/>
      <c r="I34" s="57"/>
      <c r="J34" s="57"/>
      <c r="K34" s="57"/>
      <c r="L34" s="39"/>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SUM(BA13:BA33)</f>
        <v>0</v>
      </c>
      <c r="BB34" s="59">
        <f>SUM(BB13:BB33)</f>
        <v>0</v>
      </c>
      <c r="BC34" s="48" t="str">
        <f>SpellNumber($E$2,BB34)</f>
        <v>INR Zero Only</v>
      </c>
      <c r="IE34" s="12">
        <v>4</v>
      </c>
      <c r="IF34" s="12" t="s">
        <v>35</v>
      </c>
      <c r="IG34" s="12" t="s">
        <v>36</v>
      </c>
      <c r="IH34" s="12">
        <v>10</v>
      </c>
      <c r="II34" s="12" t="s">
        <v>33</v>
      </c>
    </row>
    <row r="35" spans="1:243" s="13" customFormat="1" ht="39" customHeight="1" hidden="1">
      <c r="A35" s="55" t="s">
        <v>41</v>
      </c>
      <c r="B35" s="55"/>
      <c r="C35" s="60"/>
      <c r="D35" s="19"/>
      <c r="E35" s="20" t="s">
        <v>38</v>
      </c>
      <c r="F35" s="61"/>
      <c r="G35" s="62"/>
      <c r="H35" s="43"/>
      <c r="I35" s="43"/>
      <c r="J35" s="43"/>
      <c r="K35" s="63"/>
      <c r="L35" s="64"/>
      <c r="M35" s="21"/>
      <c r="N35" s="43"/>
      <c r="O35" s="41"/>
      <c r="P35" s="41"/>
      <c r="Q35" s="41"/>
      <c r="R35" s="41"/>
      <c r="S35" s="41"/>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65">
        <f>IF(ISBLANK(F35),0,IF(E35="Excess (+)",ROUND(BA34+(BA34*F35),2),IF(E35="Less (-)",ROUND(BA34+(BA34*F35*(-1)),2),0)))</f>
        <v>0</v>
      </c>
      <c r="BB35" s="66">
        <f>ROUND(BA35,0)</f>
        <v>0</v>
      </c>
      <c r="BC35" s="48" t="str">
        <f>SpellNumber(L35,BB35)</f>
        <v> Zero Only</v>
      </c>
      <c r="IE35" s="14"/>
      <c r="IF35" s="14"/>
      <c r="IG35" s="14"/>
      <c r="IH35" s="14"/>
      <c r="II35" s="14"/>
    </row>
    <row r="36" spans="1:243" s="13" customFormat="1" ht="51" customHeight="1">
      <c r="A36" s="55" t="s">
        <v>40</v>
      </c>
      <c r="B36" s="55"/>
      <c r="C36" s="100" t="str">
        <f>SpellNumber($E$2,BB34)</f>
        <v>INR Zero Only</v>
      </c>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IE36" s="14"/>
      <c r="IF36" s="14"/>
      <c r="IG36" s="14"/>
      <c r="IH36" s="14"/>
      <c r="II36" s="14"/>
    </row>
    <row r="37" spans="3:243" s="9" customFormat="1" ht="14.25">
      <c r="C37" s="15"/>
      <c r="D37" s="18"/>
      <c r="E37" s="15"/>
      <c r="F37" s="15"/>
      <c r="G37" s="15"/>
      <c r="H37" s="15"/>
      <c r="I37" s="15"/>
      <c r="J37" s="15"/>
      <c r="K37" s="15"/>
      <c r="L37" s="15"/>
      <c r="M37" s="15"/>
      <c r="O37" s="15"/>
      <c r="BA37" s="15"/>
      <c r="BC37" s="15"/>
      <c r="IE37" s="10"/>
      <c r="IF37" s="10"/>
      <c r="IG37" s="10"/>
      <c r="IH37" s="10"/>
      <c r="II37" s="10"/>
    </row>
  </sheetData>
  <sheetProtection password="CE88" sheet="1"/>
  <mergeCells count="8">
    <mergeCell ref="A9:BC9"/>
    <mergeCell ref="C36:BC3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35">
      <formula1>IF(E35&lt;&gt;"Select",0,-1)</formula1>
      <formula2>IF(E35&lt;&gt;"Select",99.99,-1)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list" showInputMessage="1" showErrorMessage="1" promptTitle="Less or Excess" prompt="Please select either LESS  ( - )  or  EXCESS  ( + )" errorTitle="Please enter valid values only" error="Please select either LESS ( - ) or  EXCESS  ( + )" sqref="E35">
      <formula1>IF(ISBLANK(F35),$A$3:$C$3,$B$3:$C$3)</formula1>
    </dataValidation>
    <dataValidation type="list" showInputMessage="1" showErrorMessage="1" promptTitle="Option C1 or D1" prompt="Please select the Option C1 or Option D1" errorTitle="Please enter valid values only" error="Please select the Option C1 or Option D1" sqref="D3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3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list" showInputMessage="1" showErrorMessage="1" sqref="I13:I33">
      <formula1>"Excess(+), Less(-)"</formula1>
    </dataValidation>
    <dataValidation allowBlank="1" showInputMessage="1" showErrorMessage="1" promptTitle="Addition / Deduction" prompt="Please Choose the correct One" sqref="J13:J33"/>
    <dataValidation allowBlank="1" showInputMessage="1" showErrorMessage="1" promptTitle="Units" prompt="Please enter Units in text" sqref="E13:E33"/>
    <dataValidation allowBlank="1" showInputMessage="1" showErrorMessage="1" promptTitle="Itemcode/Make" prompt="Please enter text" sqref="C13:C33"/>
    <dataValidation type="list" allowBlank="1" showInputMessage="1" showErrorMessage="1" sqref="L13:L33">
      <formula1>"INR"</formula1>
    </dataValidation>
    <dataValidation type="decimal" allowBlank="1" showInputMessage="1" showErrorMessage="1" errorTitle="Invalid Entry" error="Only Numeric Values are allowed. " sqref="A13:A33">
      <formula1>0</formula1>
      <formula2>999999999999999</formula2>
    </dataValidation>
    <dataValidation type="decimal" allowBlank="1" showInputMessage="1" showErrorMessage="1" promptTitle="Quantity" prompt="Please enter the Quantity for this item. " errorTitle="Invalid Entry" error="Only Numeric Values are allowed. " sqref="D13:D33 F13:F3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7">
    <tabColor theme="4" tint="-0.4999699890613556"/>
  </sheetPr>
  <dimension ref="A1:II25"/>
  <sheetViews>
    <sheetView showGridLines="0" zoomScale="80" zoomScaleNormal="80" zoomScalePageLayoutView="0" workbookViewId="0" topLeftCell="A9">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142</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32</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23.76</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71.91</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36.56</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2.55</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33" customHeight="1">
      <c r="A22" s="55" t="s">
        <v>37</v>
      </c>
      <c r="B22" s="55"/>
      <c r="C22" s="39"/>
      <c r="D22" s="56"/>
      <c r="E22" s="39"/>
      <c r="F22" s="39"/>
      <c r="G22" s="39"/>
      <c r="H22" s="57"/>
      <c r="I22" s="57"/>
      <c r="J22" s="57"/>
      <c r="K22" s="57"/>
      <c r="L22" s="39"/>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SUM(BA13:BA21)</f>
        <v>0</v>
      </c>
      <c r="BB22" s="59">
        <f>SUM(BB13:BB21)</f>
        <v>0</v>
      </c>
      <c r="BC22" s="48" t="str">
        <f>SpellNumber($E$2,BB22)</f>
        <v>INR Zero Only</v>
      </c>
      <c r="IE22" s="12">
        <v>4</v>
      </c>
      <c r="IF22" s="12" t="s">
        <v>35</v>
      </c>
      <c r="IG22" s="12" t="s">
        <v>36</v>
      </c>
      <c r="IH22" s="12">
        <v>10</v>
      </c>
      <c r="II22" s="12" t="s">
        <v>33</v>
      </c>
    </row>
    <row r="23" spans="1:243" s="13" customFormat="1" ht="39" customHeight="1" hidden="1">
      <c r="A23" s="55" t="s">
        <v>41</v>
      </c>
      <c r="B23" s="55"/>
      <c r="C23" s="60"/>
      <c r="D23" s="19"/>
      <c r="E23" s="20" t="s">
        <v>38</v>
      </c>
      <c r="F23" s="61"/>
      <c r="G23" s="62"/>
      <c r="H23" s="43"/>
      <c r="I23" s="43"/>
      <c r="J23" s="43"/>
      <c r="K23" s="63"/>
      <c r="L23" s="64"/>
      <c r="M23" s="21"/>
      <c r="N23" s="43"/>
      <c r="O23" s="41"/>
      <c r="P23" s="41"/>
      <c r="Q23" s="41"/>
      <c r="R23" s="41"/>
      <c r="S23" s="41"/>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65">
        <f>IF(ISBLANK(F23),0,IF(E23="Excess (+)",ROUND(BA22+(BA22*F23),2),IF(E23="Less (-)",ROUND(BA22+(BA22*F23*(-1)),2),0)))</f>
        <v>0</v>
      </c>
      <c r="BB23" s="66">
        <f>ROUND(BA23,0)</f>
        <v>0</v>
      </c>
      <c r="BC23" s="48" t="str">
        <f>SpellNumber(L23,BB23)</f>
        <v> Zero Only</v>
      </c>
      <c r="IE23" s="14"/>
      <c r="IF23" s="14"/>
      <c r="IG23" s="14"/>
      <c r="IH23" s="14"/>
      <c r="II23" s="14"/>
    </row>
    <row r="24" spans="1:243" s="13" customFormat="1" ht="51" customHeight="1">
      <c r="A24" s="55" t="s">
        <v>40</v>
      </c>
      <c r="B24" s="55"/>
      <c r="C24" s="100" t="str">
        <f>SpellNumber($E$2,BB22)</f>
        <v>INR Zero Only</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IE24" s="14"/>
      <c r="IF24" s="14"/>
      <c r="IG24" s="14"/>
      <c r="IH24" s="14"/>
      <c r="II24" s="14"/>
    </row>
    <row r="25" spans="3:243" s="9" customFormat="1" ht="14.25">
      <c r="C25" s="15"/>
      <c r="D25" s="18"/>
      <c r="E25" s="15"/>
      <c r="F25" s="15"/>
      <c r="G25" s="15"/>
      <c r="H25" s="15"/>
      <c r="I25" s="15"/>
      <c r="J25" s="15"/>
      <c r="K25" s="15"/>
      <c r="L25" s="15"/>
      <c r="M25" s="15"/>
      <c r="O25" s="15"/>
      <c r="BA25" s="15"/>
      <c r="BC25" s="15"/>
      <c r="IE25" s="10"/>
      <c r="IF25" s="10"/>
      <c r="IG25" s="10"/>
      <c r="IH25" s="10"/>
      <c r="II25" s="10"/>
    </row>
  </sheetData>
  <sheetProtection password="CE88" sheet="1"/>
  <mergeCells count="8">
    <mergeCell ref="A9:BC9"/>
    <mergeCell ref="C24:BC24"/>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allowBlank="1" showInputMessage="1" showErrorMessage="1" promptTitle="Units" prompt="Please enter Units in text" sqref="E18"/>
    <dataValidation type="list" allowBlank="1" showInputMessage="1" showErrorMessage="1" sqref="L13:L21">
      <formula1>"INR"</formula1>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K13:K21">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8">
    <tabColor theme="4" tint="-0.4999699890613556"/>
  </sheetPr>
  <dimension ref="A1:II25"/>
  <sheetViews>
    <sheetView showGridLines="0" zoomScale="80" zoomScaleNormal="80" zoomScalePageLayoutView="0" workbookViewId="0" topLeftCell="A11">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154</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32</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23.41</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71.49</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36.34</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2.52</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33" customHeight="1">
      <c r="A22" s="55" t="s">
        <v>37</v>
      </c>
      <c r="B22" s="55"/>
      <c r="C22" s="39"/>
      <c r="D22" s="56"/>
      <c r="E22" s="39"/>
      <c r="F22" s="39"/>
      <c r="G22" s="39"/>
      <c r="H22" s="57"/>
      <c r="I22" s="57"/>
      <c r="J22" s="57"/>
      <c r="K22" s="57"/>
      <c r="L22" s="39"/>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SUM(BA13:BA21)</f>
        <v>0</v>
      </c>
      <c r="BB22" s="59">
        <f>SUM(BB13:BB21)</f>
        <v>0</v>
      </c>
      <c r="BC22" s="48" t="str">
        <f>SpellNumber($E$2,BB22)</f>
        <v>INR Zero Only</v>
      </c>
      <c r="IE22" s="12">
        <v>4</v>
      </c>
      <c r="IF22" s="12" t="s">
        <v>35</v>
      </c>
      <c r="IG22" s="12" t="s">
        <v>36</v>
      </c>
      <c r="IH22" s="12">
        <v>10</v>
      </c>
      <c r="II22" s="12" t="s">
        <v>33</v>
      </c>
    </row>
    <row r="23" spans="1:243" s="13" customFormat="1" ht="39" customHeight="1" hidden="1">
      <c r="A23" s="55" t="s">
        <v>41</v>
      </c>
      <c r="B23" s="55"/>
      <c r="C23" s="60"/>
      <c r="D23" s="19"/>
      <c r="E23" s="20" t="s">
        <v>38</v>
      </c>
      <c r="F23" s="61"/>
      <c r="G23" s="62"/>
      <c r="H23" s="43"/>
      <c r="I23" s="43"/>
      <c r="J23" s="43"/>
      <c r="K23" s="63"/>
      <c r="L23" s="64"/>
      <c r="M23" s="21"/>
      <c r="N23" s="43"/>
      <c r="O23" s="41"/>
      <c r="P23" s="41"/>
      <c r="Q23" s="41"/>
      <c r="R23" s="41"/>
      <c r="S23" s="41"/>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65">
        <f>IF(ISBLANK(F23),0,IF(E23="Excess (+)",ROUND(BA22+(BA22*F23),2),IF(E23="Less (-)",ROUND(BA22+(BA22*F23*(-1)),2),0)))</f>
        <v>0</v>
      </c>
      <c r="BB23" s="66">
        <f>ROUND(BA23,0)</f>
        <v>0</v>
      </c>
      <c r="BC23" s="48" t="str">
        <f>SpellNumber(L23,BB23)</f>
        <v> Zero Only</v>
      </c>
      <c r="IE23" s="14"/>
      <c r="IF23" s="14"/>
      <c r="IG23" s="14"/>
      <c r="IH23" s="14"/>
      <c r="II23" s="14"/>
    </row>
    <row r="24" spans="1:243" s="13" customFormat="1" ht="51" customHeight="1">
      <c r="A24" s="55" t="s">
        <v>40</v>
      </c>
      <c r="B24" s="55"/>
      <c r="C24" s="100" t="str">
        <f>SpellNumber($E$2,BB22)</f>
        <v>INR Zero Only</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IE24" s="14"/>
      <c r="IF24" s="14"/>
      <c r="IG24" s="14"/>
      <c r="IH24" s="14"/>
      <c r="II24" s="14"/>
    </row>
    <row r="25" spans="3:243" s="9" customFormat="1" ht="14.25">
      <c r="C25" s="15"/>
      <c r="D25" s="18"/>
      <c r="E25" s="15"/>
      <c r="F25" s="15"/>
      <c r="G25" s="15"/>
      <c r="H25" s="15"/>
      <c r="I25" s="15"/>
      <c r="J25" s="15"/>
      <c r="K25" s="15"/>
      <c r="L25" s="15"/>
      <c r="M25" s="15"/>
      <c r="O25" s="15"/>
      <c r="BA25" s="15"/>
      <c r="BC25" s="15"/>
      <c r="IE25" s="10"/>
      <c r="IF25" s="10"/>
      <c r="IG25" s="10"/>
      <c r="IH25" s="10"/>
      <c r="II25" s="10"/>
    </row>
  </sheetData>
  <sheetProtection password="CE88" sheet="1"/>
  <mergeCells count="8">
    <mergeCell ref="A9:BC9"/>
    <mergeCell ref="C24:BC24"/>
    <mergeCell ref="A1:L1"/>
    <mergeCell ref="A4:BC4"/>
    <mergeCell ref="A5:BC5"/>
    <mergeCell ref="A6:BC6"/>
    <mergeCell ref="A7:BC7"/>
    <mergeCell ref="B8:BC8"/>
  </mergeCells>
  <dataValidations count="20">
    <dataValidation allowBlank="1" showInputMessage="1" showErrorMessage="1" promptTitle="Units" prompt="Please enter Units in text" sqref="E18"/>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21">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list" showInputMessage="1" showErrorMessage="1" sqref="I13:I21">
      <formula1>"Excess(+), Less(-)"</formula1>
    </dataValidation>
    <dataValidation allowBlank="1" showInputMessage="1" showErrorMessage="1" promptTitle="Addition / Deduction" prompt="Please Choose the correct One" sqref="J13:J21"/>
    <dataValidation allowBlank="1" showInputMessage="1" showErrorMessage="1" promptTitle="Itemcode/Make" prompt="Please enter text" sqref="C13:C21"/>
    <dataValidation type="decimal" allowBlank="1" showInputMessage="1" showErrorMessage="1" errorTitle="Invalid Entry" error="Only Numeric Values are allowed. " sqref="A13:A21">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InputMessage="1" showErrorMessage="1" sqref="L13:L21">
      <formula1>"INR"</formula1>
    </dataValidation>
  </dataValidations>
  <printOptions/>
  <pageMargins left="0.55" right="0.33" top="0.61" bottom="0.51"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19">
    <tabColor theme="4" tint="-0.4999699890613556"/>
  </sheetPr>
  <dimension ref="A1:II25"/>
  <sheetViews>
    <sheetView showGridLines="0" zoomScale="80" zoomScaleNormal="80" zoomScalePageLayoutView="0" workbookViewId="0" topLeftCell="A1">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155</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32</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21.81</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69.57</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35.37</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2.39</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33" customHeight="1">
      <c r="A22" s="55" t="s">
        <v>37</v>
      </c>
      <c r="B22" s="55"/>
      <c r="C22" s="39"/>
      <c r="D22" s="56"/>
      <c r="E22" s="39"/>
      <c r="F22" s="39"/>
      <c r="G22" s="39"/>
      <c r="H22" s="57"/>
      <c r="I22" s="57"/>
      <c r="J22" s="57"/>
      <c r="K22" s="57"/>
      <c r="L22" s="39"/>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SUM(BA13:BA21)</f>
        <v>0</v>
      </c>
      <c r="BB22" s="59">
        <f>SUM(BB13:BB21)</f>
        <v>0</v>
      </c>
      <c r="BC22" s="48" t="str">
        <f>SpellNumber($E$2,BB22)</f>
        <v>INR Zero Only</v>
      </c>
      <c r="IE22" s="12">
        <v>4</v>
      </c>
      <c r="IF22" s="12" t="s">
        <v>35</v>
      </c>
      <c r="IG22" s="12" t="s">
        <v>36</v>
      </c>
      <c r="IH22" s="12">
        <v>10</v>
      </c>
      <c r="II22" s="12" t="s">
        <v>33</v>
      </c>
    </row>
    <row r="23" spans="1:243" s="13" customFormat="1" ht="39" customHeight="1" hidden="1">
      <c r="A23" s="55" t="s">
        <v>41</v>
      </c>
      <c r="B23" s="55"/>
      <c r="C23" s="60"/>
      <c r="D23" s="19"/>
      <c r="E23" s="20" t="s">
        <v>38</v>
      </c>
      <c r="F23" s="61"/>
      <c r="G23" s="62"/>
      <c r="H23" s="43"/>
      <c r="I23" s="43"/>
      <c r="J23" s="43"/>
      <c r="K23" s="63"/>
      <c r="L23" s="64"/>
      <c r="M23" s="21"/>
      <c r="N23" s="43"/>
      <c r="O23" s="41"/>
      <c r="P23" s="41"/>
      <c r="Q23" s="41"/>
      <c r="R23" s="41"/>
      <c r="S23" s="41"/>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65">
        <f>IF(ISBLANK(F23),0,IF(E23="Excess (+)",ROUND(BA22+(BA22*F23),2),IF(E23="Less (-)",ROUND(BA22+(BA22*F23*(-1)),2),0)))</f>
        <v>0</v>
      </c>
      <c r="BB23" s="66">
        <f>ROUND(BA23,0)</f>
        <v>0</v>
      </c>
      <c r="BC23" s="48" t="str">
        <f>SpellNumber(L23,BB23)</f>
        <v> Zero Only</v>
      </c>
      <c r="IE23" s="14"/>
      <c r="IF23" s="14"/>
      <c r="IG23" s="14"/>
      <c r="IH23" s="14"/>
      <c r="II23" s="14"/>
    </row>
    <row r="24" spans="1:243" s="13" customFormat="1" ht="51" customHeight="1">
      <c r="A24" s="55" t="s">
        <v>40</v>
      </c>
      <c r="B24" s="55"/>
      <c r="C24" s="100" t="str">
        <f>SpellNumber($E$2,BB22)</f>
        <v>INR Zero Only</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IE24" s="14"/>
      <c r="IF24" s="14"/>
      <c r="IG24" s="14"/>
      <c r="IH24" s="14"/>
      <c r="II24" s="14"/>
    </row>
    <row r="25" spans="3:243" s="9" customFormat="1" ht="14.25">
      <c r="C25" s="15"/>
      <c r="D25" s="18"/>
      <c r="E25" s="15"/>
      <c r="F25" s="15"/>
      <c r="G25" s="15"/>
      <c r="H25" s="15"/>
      <c r="I25" s="15"/>
      <c r="J25" s="15"/>
      <c r="K25" s="15"/>
      <c r="L25" s="15"/>
      <c r="M25" s="15"/>
      <c r="O25" s="15"/>
      <c r="BA25" s="15"/>
      <c r="BC25" s="15"/>
      <c r="IE25" s="10"/>
      <c r="IF25" s="10"/>
      <c r="IG25" s="10"/>
      <c r="IH25" s="10"/>
      <c r="II25" s="10"/>
    </row>
  </sheetData>
  <sheetProtection password="CE88" sheet="1"/>
  <mergeCells count="8">
    <mergeCell ref="A9:BC9"/>
    <mergeCell ref="C24:BC24"/>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allowBlank="1" showInputMessage="1" showErrorMessage="1" promptTitle="Units" prompt="Please enter Units in text" sqref="E18"/>
    <dataValidation type="list" allowBlank="1" showInputMessage="1" showErrorMessage="1" sqref="L13:L21">
      <formula1>"INR"</formula1>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K13:K21">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21">
    <tabColor theme="4" tint="-0.4999699890613556"/>
  </sheetPr>
  <dimension ref="A1:II26"/>
  <sheetViews>
    <sheetView showGridLines="0" zoomScale="80" zoomScaleNormal="80" zoomScalePageLayoutView="0" workbookViewId="0" topLeftCell="A11">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156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40</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20.35</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78.69</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40</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2.02</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62.25">
      <c r="A22" s="35">
        <v>2.04</v>
      </c>
      <c r="B22" s="71" t="s">
        <v>158</v>
      </c>
      <c r="C22" s="36" t="s">
        <v>62</v>
      </c>
      <c r="D22" s="72">
        <v>1562.5</v>
      </c>
      <c r="E22" s="70" t="s">
        <v>149</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33" customHeight="1">
      <c r="A23" s="55" t="s">
        <v>37</v>
      </c>
      <c r="B23" s="55"/>
      <c r="C23" s="39"/>
      <c r="D23" s="56"/>
      <c r="E23" s="39"/>
      <c r="F23" s="39"/>
      <c r="G23" s="39"/>
      <c r="H23" s="57"/>
      <c r="I23" s="57"/>
      <c r="J23" s="57"/>
      <c r="K23" s="57"/>
      <c r="L23" s="39"/>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SUM(BA13:BA22)</f>
        <v>0</v>
      </c>
      <c r="BB23" s="59">
        <f>SUM(BB13:BB22)</f>
        <v>0</v>
      </c>
      <c r="BC23" s="48" t="str">
        <f>SpellNumber($E$2,BB23)</f>
        <v>INR Zero Only</v>
      </c>
      <c r="IE23" s="12">
        <v>4</v>
      </c>
      <c r="IF23" s="12" t="s">
        <v>35</v>
      </c>
      <c r="IG23" s="12" t="s">
        <v>36</v>
      </c>
      <c r="IH23" s="12">
        <v>10</v>
      </c>
      <c r="II23" s="12" t="s">
        <v>33</v>
      </c>
    </row>
    <row r="24" spans="1:243" s="13" customFormat="1" ht="39" customHeight="1" hidden="1">
      <c r="A24" s="55" t="s">
        <v>41</v>
      </c>
      <c r="B24" s="55"/>
      <c r="C24" s="60"/>
      <c r="D24" s="19"/>
      <c r="E24" s="20" t="s">
        <v>38</v>
      </c>
      <c r="F24" s="61"/>
      <c r="G24" s="62"/>
      <c r="H24" s="43"/>
      <c r="I24" s="43"/>
      <c r="J24" s="43"/>
      <c r="K24" s="63"/>
      <c r="L24" s="64"/>
      <c r="M24" s="21"/>
      <c r="N24" s="43"/>
      <c r="O24" s="41"/>
      <c r="P24" s="41"/>
      <c r="Q24" s="41"/>
      <c r="R24" s="41"/>
      <c r="S24" s="41"/>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65">
        <f>IF(ISBLANK(F24),0,IF(E24="Excess (+)",ROUND(BA23+(BA23*F24),2),IF(E24="Less (-)",ROUND(BA23+(BA23*F24*(-1)),2),0)))</f>
        <v>0</v>
      </c>
      <c r="BB24" s="66">
        <f>ROUND(BA24,0)</f>
        <v>0</v>
      </c>
      <c r="BC24" s="48" t="str">
        <f>SpellNumber(L24,BB24)</f>
        <v> Zero Only</v>
      </c>
      <c r="IE24" s="14"/>
      <c r="IF24" s="14"/>
      <c r="IG24" s="14"/>
      <c r="IH24" s="14"/>
      <c r="II24" s="14"/>
    </row>
    <row r="25" spans="1:243" s="13" customFormat="1" ht="51" customHeight="1">
      <c r="A25" s="55" t="s">
        <v>40</v>
      </c>
      <c r="B25" s="55"/>
      <c r="C25" s="100" t="str">
        <f>SpellNumber($E$2,BB23)</f>
        <v>INR Zero Only</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IE25" s="14"/>
      <c r="IF25" s="14"/>
      <c r="IG25" s="14"/>
      <c r="IH25" s="14"/>
      <c r="II25" s="14"/>
    </row>
    <row r="26" spans="3:243" s="9" customFormat="1" ht="14.25">
      <c r="C26" s="15"/>
      <c r="D26" s="18"/>
      <c r="E26" s="15"/>
      <c r="F26" s="15"/>
      <c r="G26" s="15"/>
      <c r="H26" s="15"/>
      <c r="I26" s="15"/>
      <c r="J26" s="15"/>
      <c r="K26" s="15"/>
      <c r="L26" s="15"/>
      <c r="M26" s="15"/>
      <c r="O26" s="15"/>
      <c r="BA26" s="15"/>
      <c r="BC26" s="15"/>
      <c r="IE26" s="10"/>
      <c r="IF26" s="10"/>
      <c r="IG26" s="10"/>
      <c r="IH26" s="10"/>
      <c r="II26" s="10"/>
    </row>
  </sheetData>
  <sheetProtection password="CE88" sheet="1"/>
  <mergeCells count="8">
    <mergeCell ref="A9:BC9"/>
    <mergeCell ref="C25:BC25"/>
    <mergeCell ref="A1:L1"/>
    <mergeCell ref="A4:BC4"/>
    <mergeCell ref="A5:BC5"/>
    <mergeCell ref="A6:BC6"/>
    <mergeCell ref="A7:BC7"/>
    <mergeCell ref="B8:BC8"/>
  </mergeCells>
  <dataValidations count="20">
    <dataValidation allowBlank="1" showInputMessage="1" showErrorMessage="1" promptTitle="Units" prompt="Please enter Units in text" sqref="E18"/>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22">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InputMessage="1" showErrorMessage="1" sqref="I13:I22">
      <formula1>"Excess(+), Less(-)"</formula1>
    </dataValidation>
    <dataValidation allowBlank="1" showInputMessage="1" showErrorMessage="1" promptTitle="Addition / Deduction" prompt="Please Choose the correct One" sqref="J13:J22"/>
    <dataValidation allowBlank="1" showInputMessage="1" showErrorMessage="1" promptTitle="Itemcode/Make" prompt="Please enter text" sqref="C13:C22"/>
    <dataValidation type="decimal" allowBlank="1" showInputMessage="1" showErrorMessage="1" errorTitle="Invalid Entry" error="Only Numeric Values are allowed. " sqref="A13:A22">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list" allowBlank="1" showInputMessage="1" showErrorMessage="1" sqref="L13:L22">
      <formula1>"INR"</formula1>
    </dataValidation>
  </dataValidations>
  <printOptions/>
  <pageMargins left="0.55" right="0.33" top="0.61" bottom="0.51"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22">
    <tabColor theme="4" tint="-0.4999699890613556"/>
  </sheetPr>
  <dimension ref="A1:II25"/>
  <sheetViews>
    <sheetView showGridLines="0" zoomScale="80" zoomScaleNormal="80" zoomScalePageLayoutView="0" workbookViewId="0" topLeftCell="A9">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157</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32</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20.61</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68.13</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34.64</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2.41</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33" customHeight="1">
      <c r="A22" s="55" t="s">
        <v>37</v>
      </c>
      <c r="B22" s="55"/>
      <c r="C22" s="39"/>
      <c r="D22" s="56"/>
      <c r="E22" s="39"/>
      <c r="F22" s="39"/>
      <c r="G22" s="39"/>
      <c r="H22" s="57"/>
      <c r="I22" s="57"/>
      <c r="J22" s="57"/>
      <c r="K22" s="57"/>
      <c r="L22" s="39"/>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SUM(BA13:BA21)</f>
        <v>0</v>
      </c>
      <c r="BB22" s="59">
        <f>SUM(BB13:BB21)</f>
        <v>0</v>
      </c>
      <c r="BC22" s="48" t="str">
        <f>SpellNumber($E$2,BB22)</f>
        <v>INR Zero Only</v>
      </c>
      <c r="IE22" s="12">
        <v>4</v>
      </c>
      <c r="IF22" s="12" t="s">
        <v>35</v>
      </c>
      <c r="IG22" s="12" t="s">
        <v>36</v>
      </c>
      <c r="IH22" s="12">
        <v>10</v>
      </c>
      <c r="II22" s="12" t="s">
        <v>33</v>
      </c>
    </row>
    <row r="23" spans="1:243" s="13" customFormat="1" ht="39" customHeight="1" hidden="1">
      <c r="A23" s="55" t="s">
        <v>41</v>
      </c>
      <c r="B23" s="55"/>
      <c r="C23" s="60"/>
      <c r="D23" s="19"/>
      <c r="E23" s="20" t="s">
        <v>38</v>
      </c>
      <c r="F23" s="61"/>
      <c r="G23" s="62"/>
      <c r="H23" s="43"/>
      <c r="I23" s="43"/>
      <c r="J23" s="43"/>
      <c r="K23" s="63"/>
      <c r="L23" s="64"/>
      <c r="M23" s="21"/>
      <c r="N23" s="43"/>
      <c r="O23" s="41"/>
      <c r="P23" s="41"/>
      <c r="Q23" s="41"/>
      <c r="R23" s="41"/>
      <c r="S23" s="41"/>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65">
        <f>IF(ISBLANK(F23),0,IF(E23="Excess (+)",ROUND(BA22+(BA22*F23),2),IF(E23="Less (-)",ROUND(BA22+(BA22*F23*(-1)),2),0)))</f>
        <v>0</v>
      </c>
      <c r="BB23" s="66">
        <f>ROUND(BA23,0)</f>
        <v>0</v>
      </c>
      <c r="BC23" s="48" t="str">
        <f>SpellNumber(L23,BB23)</f>
        <v> Zero Only</v>
      </c>
      <c r="IE23" s="14"/>
      <c r="IF23" s="14"/>
      <c r="IG23" s="14"/>
      <c r="IH23" s="14"/>
      <c r="II23" s="14"/>
    </row>
    <row r="24" spans="1:243" s="13" customFormat="1" ht="51" customHeight="1">
      <c r="A24" s="55" t="s">
        <v>40</v>
      </c>
      <c r="B24" s="55"/>
      <c r="C24" s="100" t="str">
        <f>SpellNumber($E$2,BB22)</f>
        <v>INR Zero Only</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IE24" s="14"/>
      <c r="IF24" s="14"/>
      <c r="IG24" s="14"/>
      <c r="IH24" s="14"/>
      <c r="II24" s="14"/>
    </row>
    <row r="25" spans="3:243" s="9" customFormat="1" ht="14.25">
      <c r="C25" s="15"/>
      <c r="D25" s="18"/>
      <c r="E25" s="15"/>
      <c r="F25" s="15"/>
      <c r="G25" s="15"/>
      <c r="H25" s="15"/>
      <c r="I25" s="15"/>
      <c r="J25" s="15"/>
      <c r="K25" s="15"/>
      <c r="L25" s="15"/>
      <c r="M25" s="15"/>
      <c r="O25" s="15"/>
      <c r="BA25" s="15"/>
      <c r="BC25" s="15"/>
      <c r="IE25" s="10"/>
      <c r="IF25" s="10"/>
      <c r="IG25" s="10"/>
      <c r="IH25" s="10"/>
      <c r="II25" s="10"/>
    </row>
  </sheetData>
  <sheetProtection password="CE88" sheet="1"/>
  <mergeCells count="8">
    <mergeCell ref="A9:BC9"/>
    <mergeCell ref="C24:BC24"/>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allowBlank="1" showInputMessage="1" showErrorMessage="1" promptTitle="Units" prompt="Please enter Units in text" sqref="E18"/>
    <dataValidation type="list" allowBlank="1" showInputMessage="1" showErrorMessage="1" sqref="L13:L21">
      <formula1>"INR"</formula1>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InputMessage="1" showErrorMessage="1" sqref="K13:K21">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23">
    <tabColor theme="4" tint="-0.4999699890613556"/>
  </sheetPr>
  <dimension ref="A1:II26"/>
  <sheetViews>
    <sheetView showGridLines="0" zoomScale="80" zoomScaleNormal="80" zoomScalePageLayoutView="0" workbookViewId="0" topLeftCell="A8">
      <selection activeCell="A13" sqref="A13:IV13"/>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102" t="str">
        <f>B2&amp;" BoQ"</f>
        <v>Item Rate BoQ</v>
      </c>
      <c r="B1" s="102"/>
      <c r="C1" s="102"/>
      <c r="D1" s="102"/>
      <c r="E1" s="102"/>
      <c r="F1" s="102"/>
      <c r="G1" s="102"/>
      <c r="H1" s="102"/>
      <c r="I1" s="102"/>
      <c r="J1" s="102"/>
      <c r="K1" s="102"/>
      <c r="L1" s="102"/>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103" t="s">
        <v>44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4"/>
      <c r="IF4" s="4"/>
      <c r="IG4" s="4"/>
      <c r="IH4" s="4"/>
      <c r="II4" s="4"/>
    </row>
    <row r="5" spans="1:243" s="3" customFormat="1" ht="30.75" customHeight="1">
      <c r="A5" s="103" t="s">
        <v>75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4"/>
      <c r="IF5" s="4"/>
      <c r="IG5" s="4"/>
      <c r="IH5" s="4"/>
      <c r="II5" s="4"/>
    </row>
    <row r="6" spans="1:243" s="3" customFormat="1" ht="15">
      <c r="A6" s="103" t="s">
        <v>140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4"/>
      <c r="IF6" s="4"/>
      <c r="IG6" s="4"/>
      <c r="IH6" s="4"/>
      <c r="II6" s="4"/>
    </row>
    <row r="7" spans="1:243" s="3"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4"/>
      <c r="IF7" s="4"/>
      <c r="IG7" s="4"/>
      <c r="IH7" s="4"/>
      <c r="II7" s="4"/>
    </row>
    <row r="8" spans="1:243" s="5" customFormat="1" ht="30.75">
      <c r="A8" s="29" t="s">
        <v>42</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IE8" s="6"/>
      <c r="IF8" s="6"/>
      <c r="IG8" s="6"/>
      <c r="IH8" s="6"/>
      <c r="II8" s="6"/>
    </row>
    <row r="9" spans="1:243" s="7" customFormat="1" ht="62.25" customHeight="1">
      <c r="A9" s="101" t="s">
        <v>159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IE9" s="8"/>
      <c r="IF9" s="8"/>
      <c r="IG9" s="8"/>
      <c r="IH9" s="8"/>
      <c r="II9" s="8"/>
    </row>
    <row r="10" spans="1:243" s="9" customFormat="1" ht="18.75" customHeight="1">
      <c r="A10" s="31" t="s">
        <v>52</v>
      </c>
      <c r="B10" s="31" t="s">
        <v>53</v>
      </c>
      <c r="C10" s="31" t="s">
        <v>53</v>
      </c>
      <c r="D10" s="30" t="s">
        <v>52</v>
      </c>
      <c r="E10" s="31" t="s">
        <v>53</v>
      </c>
      <c r="F10" s="31" t="s">
        <v>11</v>
      </c>
      <c r="G10" s="31" t="s">
        <v>11</v>
      </c>
      <c r="H10" s="31" t="s">
        <v>12</v>
      </c>
      <c r="I10" s="31" t="s">
        <v>53</v>
      </c>
      <c r="J10" s="31" t="s">
        <v>52</v>
      </c>
      <c r="K10" s="31" t="s">
        <v>54</v>
      </c>
      <c r="L10" s="31" t="s">
        <v>53</v>
      </c>
      <c r="M10" s="31" t="s">
        <v>52</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52</v>
      </c>
      <c r="AU10" s="31" t="s">
        <v>52</v>
      </c>
      <c r="AV10" s="31" t="s">
        <v>12</v>
      </c>
      <c r="AW10" s="31" t="s">
        <v>12</v>
      </c>
      <c r="AX10" s="31" t="s">
        <v>52</v>
      </c>
      <c r="AY10" s="31" t="s">
        <v>52</v>
      </c>
      <c r="AZ10" s="31" t="s">
        <v>13</v>
      </c>
      <c r="BA10" s="31" t="s">
        <v>52</v>
      </c>
      <c r="BB10" s="31" t="s">
        <v>52</v>
      </c>
      <c r="BC10" s="31" t="s">
        <v>53</v>
      </c>
      <c r="IE10" s="10"/>
      <c r="IF10" s="10"/>
      <c r="IG10" s="10"/>
      <c r="IH10" s="10"/>
      <c r="II10" s="10"/>
    </row>
    <row r="11" spans="1:243" s="9" customFormat="1" ht="94.5" customHeight="1">
      <c r="A11" s="31" t="s">
        <v>0</v>
      </c>
      <c r="B11" s="31" t="s">
        <v>14</v>
      </c>
      <c r="C11" s="31" t="s">
        <v>1</v>
      </c>
      <c r="D11" s="30" t="s">
        <v>15</v>
      </c>
      <c r="E11" s="31" t="s">
        <v>16</v>
      </c>
      <c r="F11" s="31" t="s">
        <v>55</v>
      </c>
      <c r="G11" s="31"/>
      <c r="H11" s="31"/>
      <c r="I11" s="31" t="s">
        <v>17</v>
      </c>
      <c r="J11" s="31" t="s">
        <v>18</v>
      </c>
      <c r="K11" s="31" t="s">
        <v>19</v>
      </c>
      <c r="L11" s="31" t="s">
        <v>20</v>
      </c>
      <c r="M11" s="32" t="s">
        <v>56</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57</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108" customHeight="1">
      <c r="A13" s="35">
        <v>1.02</v>
      </c>
      <c r="B13" s="71" t="s">
        <v>143</v>
      </c>
      <c r="C13" s="36" t="s">
        <v>47</v>
      </c>
      <c r="D13" s="73">
        <v>1</v>
      </c>
      <c r="E13" s="70" t="s">
        <v>45</v>
      </c>
      <c r="F13" s="49">
        <v>0</v>
      </c>
      <c r="G13" s="44"/>
      <c r="H13" s="40"/>
      <c r="I13" s="39" t="s">
        <v>34</v>
      </c>
      <c r="J13" s="41">
        <f>IF(I13="Less(-)",-1,1)</f>
        <v>1</v>
      </c>
      <c r="K13" s="42" t="s">
        <v>39</v>
      </c>
      <c r="L13" s="42" t="s">
        <v>7</v>
      </c>
      <c r="M13" s="50"/>
      <c r="N13" s="51"/>
      <c r="O13" s="51"/>
      <c r="P13" s="52"/>
      <c r="Q13" s="51"/>
      <c r="R13" s="51"/>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total_amount_ba($B$2,$D$2,D13,F13,J13,K13,M13)</f>
        <v>0</v>
      </c>
      <c r="BB13" s="54">
        <f>BA13+SUM(N13:AZ13)</f>
        <v>0</v>
      </c>
      <c r="BC13" s="48" t="str">
        <f>SpellNumber(L13,BB13)</f>
        <v>INR Zero Only</v>
      </c>
      <c r="IE13" s="12"/>
      <c r="IF13" s="12"/>
      <c r="IG13" s="12"/>
      <c r="IH13" s="12"/>
      <c r="II13" s="12"/>
    </row>
    <row r="14" spans="1:243" s="11" customFormat="1" ht="267" customHeight="1">
      <c r="A14" s="35">
        <v>1.03</v>
      </c>
      <c r="B14" s="71" t="s">
        <v>144</v>
      </c>
      <c r="C14" s="36" t="s">
        <v>48</v>
      </c>
      <c r="D14" s="72">
        <v>40</v>
      </c>
      <c r="E14" s="70" t="s">
        <v>148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93">
      <c r="A15" s="35">
        <v>1.04</v>
      </c>
      <c r="B15" s="71" t="s">
        <v>145</v>
      </c>
      <c r="C15" s="36" t="s">
        <v>107</v>
      </c>
      <c r="D15" s="72">
        <v>20.35</v>
      </c>
      <c r="E15" s="70" t="s">
        <v>149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78">
      <c r="A16" s="35">
        <v>1.05</v>
      </c>
      <c r="B16" s="71" t="s">
        <v>146</v>
      </c>
      <c r="C16" s="36" t="s">
        <v>49</v>
      </c>
      <c r="D16" s="74">
        <v>4</v>
      </c>
      <c r="E16" s="70" t="s">
        <v>33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1.06</v>
      </c>
      <c r="B17" s="71" t="s">
        <v>147</v>
      </c>
      <c r="C17" s="36" t="s">
        <v>50</v>
      </c>
      <c r="D17" s="74">
        <v>1</v>
      </c>
      <c r="E17" s="70" t="s">
        <v>99</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2</v>
      </c>
      <c r="B18" s="67" t="s">
        <v>153</v>
      </c>
      <c r="C18" s="36"/>
      <c r="D18" s="68"/>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30.75">
      <c r="A19" s="35">
        <v>2.01</v>
      </c>
      <c r="B19" s="71" t="s">
        <v>150</v>
      </c>
      <c r="C19" s="36" t="s">
        <v>51</v>
      </c>
      <c r="D19" s="72">
        <v>78.69</v>
      </c>
      <c r="E19" s="70" t="s">
        <v>149</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30.75">
      <c r="A20" s="35">
        <v>2.02</v>
      </c>
      <c r="B20" s="71" t="s">
        <v>151</v>
      </c>
      <c r="C20" s="36" t="s">
        <v>108</v>
      </c>
      <c r="D20" s="72">
        <v>40</v>
      </c>
      <c r="E20" s="70"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2.03</v>
      </c>
      <c r="B21" s="71" t="s">
        <v>152</v>
      </c>
      <c r="C21" s="36" t="s">
        <v>61</v>
      </c>
      <c r="D21" s="72">
        <v>2.02</v>
      </c>
      <c r="E21" s="70"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62.25">
      <c r="A22" s="35">
        <v>2.04</v>
      </c>
      <c r="B22" s="71" t="s">
        <v>158</v>
      </c>
      <c r="C22" s="36" t="s">
        <v>62</v>
      </c>
      <c r="D22" s="72">
        <v>2250</v>
      </c>
      <c r="E22" s="70" t="s">
        <v>149</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33" customHeight="1">
      <c r="A23" s="55" t="s">
        <v>37</v>
      </c>
      <c r="B23" s="55"/>
      <c r="C23" s="39"/>
      <c r="D23" s="56"/>
      <c r="E23" s="39"/>
      <c r="F23" s="39"/>
      <c r="G23" s="39"/>
      <c r="H23" s="57"/>
      <c r="I23" s="57"/>
      <c r="J23" s="57"/>
      <c r="K23" s="57"/>
      <c r="L23" s="39"/>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SUM(BA13:BA22)</f>
        <v>0</v>
      </c>
      <c r="BB23" s="59">
        <f>SUM(BB13:BB22)</f>
        <v>0</v>
      </c>
      <c r="BC23" s="48" t="str">
        <f>SpellNumber($E$2,BB23)</f>
        <v>INR Zero Only</v>
      </c>
      <c r="IE23" s="12">
        <v>4</v>
      </c>
      <c r="IF23" s="12" t="s">
        <v>35</v>
      </c>
      <c r="IG23" s="12" t="s">
        <v>36</v>
      </c>
      <c r="IH23" s="12">
        <v>10</v>
      </c>
      <c r="II23" s="12" t="s">
        <v>33</v>
      </c>
    </row>
    <row r="24" spans="1:243" s="13" customFormat="1" ht="39" customHeight="1" hidden="1">
      <c r="A24" s="55" t="s">
        <v>41</v>
      </c>
      <c r="B24" s="55"/>
      <c r="C24" s="60"/>
      <c r="D24" s="19"/>
      <c r="E24" s="20" t="s">
        <v>38</v>
      </c>
      <c r="F24" s="61"/>
      <c r="G24" s="62"/>
      <c r="H24" s="43"/>
      <c r="I24" s="43"/>
      <c r="J24" s="43"/>
      <c r="K24" s="63"/>
      <c r="L24" s="64"/>
      <c r="M24" s="21"/>
      <c r="N24" s="43"/>
      <c r="O24" s="41"/>
      <c r="P24" s="41"/>
      <c r="Q24" s="41"/>
      <c r="R24" s="41"/>
      <c r="S24" s="41"/>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65">
        <f>IF(ISBLANK(F24),0,IF(E24="Excess (+)",ROUND(BA23+(BA23*F24),2),IF(E24="Less (-)",ROUND(BA23+(BA23*F24*(-1)),2),0)))</f>
        <v>0</v>
      </c>
      <c r="BB24" s="66">
        <f>ROUND(BA24,0)</f>
        <v>0</v>
      </c>
      <c r="BC24" s="48" t="str">
        <f>SpellNumber(L24,BB24)</f>
        <v> Zero Only</v>
      </c>
      <c r="IE24" s="14"/>
      <c r="IF24" s="14"/>
      <c r="IG24" s="14"/>
      <c r="IH24" s="14"/>
      <c r="II24" s="14"/>
    </row>
    <row r="25" spans="1:243" s="13" customFormat="1" ht="51" customHeight="1">
      <c r="A25" s="55" t="s">
        <v>40</v>
      </c>
      <c r="B25" s="55"/>
      <c r="C25" s="100" t="str">
        <f>SpellNumber($E$2,BB23)</f>
        <v>INR Zero Only</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IE25" s="14"/>
      <c r="IF25" s="14"/>
      <c r="IG25" s="14"/>
      <c r="IH25" s="14"/>
      <c r="II25" s="14"/>
    </row>
    <row r="26" spans="3:243" s="9" customFormat="1" ht="14.25">
      <c r="C26" s="15"/>
      <c r="D26" s="18"/>
      <c r="E26" s="15"/>
      <c r="F26" s="15"/>
      <c r="G26" s="15"/>
      <c r="H26" s="15"/>
      <c r="I26" s="15"/>
      <c r="J26" s="15"/>
      <c r="K26" s="15"/>
      <c r="L26" s="15"/>
      <c r="M26" s="15"/>
      <c r="O26" s="15"/>
      <c r="BA26" s="15"/>
      <c r="BC26" s="15"/>
      <c r="IE26" s="10"/>
      <c r="IF26" s="10"/>
      <c r="IG26" s="10"/>
      <c r="IH26" s="10"/>
      <c r="II26" s="10"/>
    </row>
  </sheetData>
  <sheetProtection password="CE88" sheet="1"/>
  <mergeCells count="8">
    <mergeCell ref="A9:BC9"/>
    <mergeCell ref="C25:BC25"/>
    <mergeCell ref="A1:L1"/>
    <mergeCell ref="A4:BC4"/>
    <mergeCell ref="A5:BC5"/>
    <mergeCell ref="A6:BC6"/>
    <mergeCell ref="A7:BC7"/>
    <mergeCell ref="B8:BC8"/>
  </mergeCells>
  <dataValidations count="20">
    <dataValidation allowBlank="1" showInputMessage="1" showErrorMessage="1" promptTitle="Units" prompt="Please enter Units in text" sqref="E18"/>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22">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InputMessage="1" showErrorMessage="1" sqref="I13:I22">
      <formula1>"Excess(+), Less(-)"</formula1>
    </dataValidation>
    <dataValidation allowBlank="1" showInputMessage="1" showErrorMessage="1" promptTitle="Addition / Deduction" prompt="Please Choose the correct One" sqref="J13:J22"/>
    <dataValidation allowBlank="1" showInputMessage="1" showErrorMessage="1" promptTitle="Itemcode/Make" prompt="Please enter text" sqref="C13:C22"/>
    <dataValidation type="decimal" allowBlank="1" showInputMessage="1" showErrorMessage="1" errorTitle="Invalid Entry" error="Only Numeric Values are allowed. " sqref="A13:A22">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InputMessage="1" showErrorMessage="1" sqref="L13:L22">
      <formula1>"INR"</formula1>
    </dataValidation>
  </dataValidations>
  <printOptions/>
  <pageMargins left="0.55" right="0.33" top="0.61" bottom="0.51"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Subrata AEGCL</cp:lastModifiedBy>
  <cp:lastPrinted>2022-10-14T06:41:45Z</cp:lastPrinted>
  <dcterms:created xsi:type="dcterms:W3CDTF">2009-01-30T06:42:42Z</dcterms:created>
  <dcterms:modified xsi:type="dcterms:W3CDTF">2024-02-16T10:51:44Z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