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840" windowHeight="12225" tabRatio="838" firstSheet="1" activeTab="1"/>
  </bookViews>
  <sheets>
    <sheet name="BoQ1" sheetId="1" state="veryHidden" r:id="rId1"/>
    <sheet name="Macros" sheetId="2" r:id="rId2"/>
  </sheets>
  <definedNames>
    <definedName name="_xlfn.BAHTTEXT" hidden="1">#NAME?</definedName>
    <definedName name="_xlfn.COUNTIFS" hidden="1">#NAME?</definedName>
    <definedName name="_xlfn.SINGLE" hidden="1">#NAME?</definedName>
    <definedName name="BAA1">#REF!</definedName>
    <definedName name="boq_type">#REF!</definedName>
    <definedName name="boq_version">#N/A</definedName>
    <definedName name="conversion_type">#N/A</definedName>
    <definedName name="cstvat">#REF!</definedName>
    <definedName name="currency_name">#N/A</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#N/A</definedName>
    <definedName name="option9">#N/A</definedName>
    <definedName name="other_boq">#N/A</definedName>
    <definedName name="_xlnm.Print_Area" localSheetId="0">'BoQ1'!$A$1:$BC$26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#N/A</definedName>
  </definedNames>
  <calcPr fullCalcOnLoad="1" fullPrecision="0"/>
</workbook>
</file>

<file path=xl/sharedStrings.xml><?xml version="1.0" encoding="utf-8"?>
<sst xmlns="http://schemas.openxmlformats.org/spreadsheetml/2006/main" count="178" uniqueCount="68">
  <si>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</si>
  <si>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</si>
  <si>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</si>
  <si>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</si>
  <si>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</si>
  <si>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</si>
  <si>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</si>
  <si>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</si>
  <si>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</si>
  <si>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</si>
  <si>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</si>
  <si>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</si>
  <si>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</si>
  <si>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</si>
  <si>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</si>
  <si>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</si>
  <si>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</si>
  <si>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</si>
  <si>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</si>
  <si>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</si>
  <si>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</si>
  <si>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</si>
  <si>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</si>
  <si>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</si>
  <si>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</si>
  <si>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</si>
  <si>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</si>
  <si>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</si>
  <si>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</si>
  <si>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</si>
  <si>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</si>
  <si>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</si>
  <si>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</si>
  <si>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</si>
  <si>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</si>
  <si>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</si>
  <si>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</si>
  <si>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</si>
  <si>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</si>
  <si>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</si>
  <si>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</si>
  <si>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</si>
  <si>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</si>
  <si>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</si>
  <si>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</si>
  <si>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</si>
  <si>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Freight and Insurance Charges ( incl Unloading &amp; Stacking)</t>
  </si>
  <si>
    <t>Civil Works</t>
  </si>
  <si>
    <t>cum</t>
  </si>
  <si>
    <t>Rm</t>
  </si>
  <si>
    <t>Each</t>
  </si>
  <si>
    <t>NIT No.:</t>
  </si>
  <si>
    <t>Name of Work: Water Proofing treatment at SLDC Building , SLDC , AEGCL, Kahilipra with minimum 12 years water proofing warranty.</t>
  </si>
  <si>
    <t xml:space="preserve"> Demolishing cement concrete manually/ by mechanical means including disposal of material within 50 metres lead as per direction of Engineer - in - charge.
Nominal concrete 1:3:6 or richer mix (i/c equivalent design mix)</t>
  </si>
  <si>
    <t xml:space="preserve">Dismentling of existing Slow sand Filter  and Expansion joint beam at top roof of SLDC building manually/ by mechanical means including stacking by head loading of steel bars, roof ing sheet, bricks, Pipe Lines etc  and disposal by head loading of unserviceable material within 150 metres lead as per direction of Engineer - in- charge. </t>
  </si>
  <si>
    <t>Job</t>
  </si>
  <si>
    <t>Sqm</t>
  </si>
  <si>
    <t xml:space="preserve"> Providing and laying cement concrete with Drfixit Pidiproof LW+ @200ml or equivalent per bag of cement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 1:1½:3 (1 cement : 1½ coarse sand (zone-III) derived from natural sources : 3 graded stone aggregate 10 mm nominal size derived from natural sources).</t>
  </si>
  <si>
    <t xml:space="preserve"> Providing and fixing 3 layer PP-R (Poly propylene Random copolymer) pipes confirming to IS:15801 UV stabilized &amp; anti - microbial fusion welded, having thermal stability for hot &amp; cold water supply, including all PP - R plain &amp; brass threaded polypropylene random fittings, including  trenching,  refilling  &amp;  testing  of  joints  complete  as  per direction of Engineer-in-Charge.
PN - 16 Pipe, 25 mm OD (SDR-7.4)</t>
  </si>
  <si>
    <t>PN - 16 Pipe, 40 mm OD (SDR-7.4)</t>
  </si>
  <si>
    <t>40 mm nominal bore</t>
  </si>
  <si>
    <t>Tender Inviting Authority: CGM (SLDC), AEGCL, Kahilipara</t>
  </si>
  <si>
    <r>
      <rPr>
        <b/>
        <sz val="11"/>
        <color indexed="30"/>
        <rFont val="Arial"/>
        <family val="2"/>
      </rPr>
      <t>TOTAL AMOUNT</t>
    </r>
    <r>
      <rPr>
        <b/>
        <sz val="11"/>
        <color indexed="18"/>
        <rFont val="Arial"/>
        <family val="2"/>
      </rPr>
      <t xml:space="preserve">  (Inclusive of Taxes)
in
</t>
    </r>
    <r>
      <rPr>
        <b/>
        <sz val="11"/>
        <color indexed="10"/>
        <rFont val="Arial"/>
        <family val="2"/>
      </rPr>
      <t>Rs.      P</t>
    </r>
  </si>
  <si>
    <r>
      <rPr>
        <b/>
        <sz val="11"/>
        <color indexed="30"/>
        <rFont val="Arial"/>
        <family val="2"/>
      </rPr>
      <t>Unit ExWorks</t>
    </r>
    <r>
      <rPr>
        <b/>
        <sz val="11"/>
        <color indexed="56"/>
        <rFont val="Arial"/>
        <family val="2"/>
      </rPr>
      <t xml:space="preserve">
(Inclusive of taxes)</t>
    </r>
    <r>
      <rPr>
        <b/>
        <sz val="11"/>
        <color indexed="30"/>
        <rFont val="Arial"/>
        <family val="2"/>
      </rPr>
      <t xml:space="preserve">
</t>
    </r>
    <r>
      <rPr>
        <b/>
        <sz val="11"/>
        <rFont val="Arial"/>
        <family val="2"/>
      </rPr>
      <t xml:space="preserve">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</si>
  <si>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t>Providing and fixing gun metal gate valve with C.I. wheel of approved quality (screwed end) :                   25 mm nominal bore</t>
  </si>
  <si>
    <r>
      <t xml:space="preserve">SEALING OF EXPANSION JOINTS VERTICAL AND HORIZONTAL
Preparing the joints to the (desired size and locations\) by saw cutting etc, cleaning / removal of all loose
particles’ laitance, traces of bitumen etc, vaccum cleaning of the joints and making it dust free completely. The excessive depth of the joint shall be filled using Polyethylene foam sheet, taking care of width to depth ratio of the joint and fixing masking tapes on either side of the groove etc. complete. Joint shall be prepared to have constant width throughout its length(50mm width x 25mm depth) and same shall be profiled with Drfixit Polymer Modified Mortar after applying a single coat of Drfixit Epoxy Bonding Agent (211).
Supplying and Applying Dr. Fixit Pidiprime A and prime the two sides of the substrate using a brush etc. complete.
Supplying and Applying Dr. Fixit Pidiseal PS 41G / 42 P, mixing the base and curing paste thoroughly using a slow drill mixing machine with asuitable paddle until homogeneous mix is formed and filling the joint with a suitable means starting from one end taking care at no point air is entrapped. After completion of filling, using suitable tool ensuring the seal is finished with proper adhesion on the two sides’ surfaces etc. complete.  </t>
    </r>
    <r>
      <rPr>
        <b/>
        <sz val="11"/>
        <rFont val="Arial"/>
        <family val="2"/>
      </rPr>
      <t>The Work Shall be carried out by the Athorized applicator of the manufacturer.</t>
    </r>
  </si>
  <si>
    <r>
      <t xml:space="preserve">Separation Layer: Providing &amp; Laying 150 GSM Geotextile (non-woven polyester) membrane with a min of 100mm wide overlap loosely laid over Dr. Fixit Flexi PU 270(I) membrane.  The Work Shall be carried out by the Athorized applicator of the manufacturer. </t>
    </r>
    <r>
      <rPr>
        <b/>
        <sz val="11"/>
        <rFont val="Arial"/>
        <family val="2"/>
      </rPr>
      <t>The Work Shall be carried out by the Athorized applicator of the manufacturer.</t>
    </r>
  </si>
  <si>
    <r>
      <t xml:space="preserve">Crack Repair:
All visible hairline cracks more than 0.50mm and not giving hollow sound, on the screed or at the junctions of flat roof &amp; vertical parapet wall, pipe joints, should be cut and widen V shape with mechanical cutter in the size (6mm W x 6mm D) and fill with Polymer Modified Mortar after applying of bond coat of SBR latex URP 301 mixed with cement 1:1 (1part cement: 1Part URP 301)
Waterproofing Coating on Concrete Surface: 
Provide and apply moisture insensitive Epoxy primer Dr. Fixit MIEP/CIPOXY 16D  @ 5m2/LT/Coat. Allow the primer to cure for 6 – 8 Hrs to tacky condition. Provide and apply 2 coats of Dr. Fixit Flexi PU 270 (i), a single component moisture cure Pure PU (Hydrophobic Polyurethane) based cold applied seamless waterproofing membrane over the above PUF Layer, coverage at the rate 2 kg/m2 in 2 coats to achieve DFT of 1.5 mm. The PU membrane shall be terminated 300mm above FFL, self-curing for 5 days, then ponding with water for 24 Hrs. to check water tightness up to 50 mm. The Waterproofing material shall have Solids &gt; 85%, Tensile strength &gt; 2 Mpa as per ASTM D 412, Elongation &gt; 400% as per ASTM C 1305, crack bridging up to 2mm, Shore A Hardness &gt; 70 as per ASTM D 2240, Adhesion to concrete &gt; 2Mpa as per ASTM D 903, Water vapor permeability &gt; 14gm / m2 / day as per ISO 9932:91, Puncture Resistance &gt; 300 N as per ASTM E154-2013, with Anti-Root properties Water Head Resistance 50M as per DIN 1048. The Work Shall be carried out by the Athorized applicator of the manufacturer. </t>
    </r>
    <r>
      <rPr>
        <b/>
        <sz val="11"/>
        <rFont val="Arial"/>
        <family val="2"/>
      </rPr>
      <t>The Work Shall be carried out by the Athorized applicator of the manufacturer.</t>
    </r>
  </si>
</sst>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
    <numFmt numFmtId="180" formatCode="0.000"/>
    <numFmt numFmtId="181" formatCode="0.0000%"/>
    <numFmt numFmtId="182" formatCode="0.00000"/>
    <numFmt numFmtId="183" formatCode="0.000%"/>
    <numFmt numFmtId="184" formatCode="0.0%"/>
    <numFmt numFmtId="185" formatCode="&quot;Yes&quot;;&quot;Yes&quot;;&quot;No&quot;"/>
    <numFmt numFmtId="186" formatCode="&quot;True&quot;;&quot;True&quot;;&quot;False&quot;"/>
    <numFmt numFmtId="187" formatCode="&quot;On&quot;;&quot;On&quot;;&quot;Off&quot;"/>
    <numFmt numFmtId="188" formatCode="[$€-2]\ #,##0.00_);[Red]\([$€-2]\ #,##0.00\)"/>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11"/>
      <name val="Arial Narrow"/>
      <family val="2"/>
    </font>
    <font>
      <b/>
      <sz val="11"/>
      <color indexed="30"/>
      <name val="Arial"/>
      <family val="2"/>
    </font>
    <font>
      <b/>
      <sz val="11"/>
      <color indexed="18"/>
      <name val="Arial"/>
      <family val="2"/>
    </font>
    <font>
      <b/>
      <sz val="11"/>
      <color indexed="56"/>
      <name val="Arial"/>
      <family val="2"/>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1"/>
      <color indexed="8"/>
      <name val="Calibri"/>
      <family val="2"/>
    </font>
    <font>
      <b/>
      <u val="single"/>
      <sz val="11"/>
      <color indexed="23"/>
      <name val="Arial"/>
      <family val="2"/>
    </font>
    <font>
      <sz val="11"/>
      <color indexed="23"/>
      <name val="Arial"/>
      <family val="2"/>
    </font>
    <font>
      <sz val="11"/>
      <color indexed="31"/>
      <name val="Arial"/>
      <family val="2"/>
    </font>
    <font>
      <sz val="11"/>
      <color indexed="23"/>
      <name val="Calibri"/>
      <family val="2"/>
    </font>
    <font>
      <b/>
      <sz val="11"/>
      <color indexed="16"/>
      <name val="Arial"/>
      <family val="2"/>
    </font>
    <font>
      <b/>
      <sz val="12"/>
      <color indexed="16"/>
      <name val="Arial"/>
      <family val="2"/>
    </font>
    <font>
      <sz val="10"/>
      <color indexed="8"/>
      <name val="Courier New"/>
      <family val="3"/>
    </font>
    <font>
      <b/>
      <sz val="14"/>
      <color indexed="17"/>
      <name val="Arial"/>
      <family val="2"/>
    </font>
    <font>
      <sz val="10"/>
      <color indexed="8"/>
      <name val="Arial Narrow"/>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1"/>
      <color theme="1"/>
      <name val="Calibri"/>
      <family val="2"/>
    </font>
    <font>
      <b/>
      <u val="single"/>
      <sz val="11"/>
      <color theme="0" tint="-0.4999699890613556"/>
      <name val="Arial"/>
      <family val="2"/>
    </font>
    <font>
      <sz val="11"/>
      <color theme="0" tint="-0.4999699890613556"/>
      <name val="Arial"/>
      <family val="2"/>
    </font>
    <font>
      <b/>
      <sz val="11"/>
      <color rgb="FF000066"/>
      <name val="Arial"/>
      <family val="2"/>
    </font>
    <font>
      <sz val="11"/>
      <color theme="4" tint="0.7999799847602844"/>
      <name val="Arial"/>
      <family val="2"/>
    </font>
    <font>
      <sz val="11"/>
      <color theme="0" tint="-0.4999699890613556"/>
      <name val="Calibri"/>
      <family val="2"/>
    </font>
    <font>
      <b/>
      <sz val="11"/>
      <color rgb="FF800000"/>
      <name val="Arial"/>
      <family val="2"/>
    </font>
    <font>
      <b/>
      <sz val="12"/>
      <color rgb="FF800000"/>
      <name val="Arial"/>
      <family val="2"/>
    </font>
    <font>
      <sz val="10"/>
      <color rgb="FF000000"/>
      <name val="Courier New"/>
      <family val="3"/>
    </font>
    <font>
      <b/>
      <sz val="14"/>
      <color rgb="FF007A37"/>
      <name val="Arial"/>
      <family val="2"/>
    </font>
    <font>
      <sz val="10"/>
      <color theme="1"/>
      <name val="Arial Narrow"/>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top style="thin"/>
      <bottom/>
    </border>
    <border>
      <left style="thin"/>
      <right style="thin"/>
      <top style="thin"/>
      <bottom style="thin"/>
    </border>
    <border>
      <left>
        <color indexed="63"/>
      </left>
      <right style="thin"/>
      <top style="thin"/>
      <bottom>
        <color indexed="63"/>
      </bottom>
    </border>
    <border>
      <left style="thin"/>
      <right/>
      <top style="thin"/>
      <bottom style="thin"/>
    </border>
    <border>
      <left/>
      <right/>
      <top style="thin"/>
      <bottom style="thin"/>
    </border>
    <border>
      <left style="thin"/>
      <right style="medium"/>
      <top style="thin"/>
      <bottom>
        <color indexed="63"/>
      </bottom>
    </border>
    <border>
      <left style="thin"/>
      <right style="medium"/>
      <top style="thin"/>
      <bottom style="thin"/>
    </border>
    <border>
      <left>
        <color indexed="63"/>
      </left>
      <right>
        <color indexed="63"/>
      </right>
      <top>
        <color indexed="63"/>
      </top>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5">
    <xf numFmtId="0" fontId="0" fillId="0" borderId="0" xfId="0" applyFont="1" applyAlignment="1">
      <alignment/>
    </xf>
    <xf numFmtId="0" fontId="3" fillId="0" borderId="0" xfId="57" applyFont="1" applyAlignment="1">
      <alignment vertical="center"/>
      <protection/>
    </xf>
    <xf numFmtId="0" fontId="63" fillId="0" borderId="0" xfId="58" applyFont="1" applyAlignment="1">
      <alignment horizontal="center" vertical="center"/>
      <protection/>
    </xf>
    <xf numFmtId="0" fontId="2" fillId="0" borderId="0" xfId="57" applyFont="1" applyAlignment="1">
      <alignment vertical="center"/>
      <protection/>
    </xf>
    <xf numFmtId="0" fontId="4" fillId="0" borderId="0" xfId="57" applyFont="1" applyAlignment="1">
      <alignment horizontal="left"/>
      <protection/>
    </xf>
    <xf numFmtId="0" fontId="64" fillId="0" borderId="0" xfId="57" applyFont="1" applyAlignment="1">
      <alignment horizontal="left"/>
      <protection/>
    </xf>
    <xf numFmtId="0" fontId="3" fillId="0" borderId="0" xfId="57" applyFont="1" applyAlignment="1" applyProtection="1">
      <alignment vertical="center"/>
      <protection locked="0"/>
    </xf>
    <xf numFmtId="0" fontId="65" fillId="0" borderId="0" xfId="57" applyFont="1" applyAlignment="1" applyProtection="1">
      <alignment vertical="center"/>
      <protection locked="0"/>
    </xf>
    <xf numFmtId="0" fontId="65" fillId="0" borderId="0" xfId="57" applyFont="1" applyAlignment="1">
      <alignment vertical="center"/>
      <protection/>
    </xf>
    <xf numFmtId="0" fontId="2" fillId="0" borderId="10" xfId="57" applyFont="1" applyBorder="1" applyAlignment="1">
      <alignment horizontal="center" vertical="top" wrapText="1"/>
      <protection/>
    </xf>
    <xf numFmtId="0" fontId="3" fillId="0" borderId="0" xfId="57" applyFont="1">
      <alignment/>
      <protection/>
    </xf>
    <xf numFmtId="0" fontId="65" fillId="0" borderId="0" xfId="57" applyFont="1">
      <alignment/>
      <protection/>
    </xf>
    <xf numFmtId="0" fontId="2" fillId="0" borderId="11" xfId="58" applyFont="1" applyBorder="1" applyAlignment="1">
      <alignment horizontal="center" vertical="top" wrapText="1"/>
      <protection/>
    </xf>
    <xf numFmtId="0" fontId="66" fillId="0" borderId="10" xfId="58" applyFont="1" applyBorder="1" applyAlignment="1">
      <alignment vertical="top" wrapText="1"/>
      <protection/>
    </xf>
    <xf numFmtId="0" fontId="2" fillId="0" borderId="12" xfId="57" applyFont="1" applyBorder="1" applyAlignment="1">
      <alignment horizontal="center" vertical="top" wrapText="1"/>
      <protection/>
    </xf>
    <xf numFmtId="0" fontId="3" fillId="0" borderId="12" xfId="58" applyFont="1" applyBorder="1" applyAlignment="1">
      <alignment vertical="top" wrapText="1"/>
      <protection/>
    </xf>
    <xf numFmtId="0" fontId="3" fillId="0" borderId="0" xfId="57" applyFont="1" applyAlignment="1">
      <alignment vertical="top"/>
      <protection/>
    </xf>
    <xf numFmtId="0" fontId="67" fillId="0" borderId="10" xfId="58" applyFont="1" applyBorder="1" applyAlignment="1">
      <alignment vertical="top"/>
      <protection/>
    </xf>
    <xf numFmtId="0" fontId="3" fillId="0" borderId="10" xfId="57" applyFont="1" applyBorder="1" applyAlignment="1">
      <alignment vertical="top"/>
      <protection/>
    </xf>
    <xf numFmtId="0" fontId="13" fillId="0" borderId="10" xfId="58" applyFont="1" applyBorder="1" applyAlignment="1" applyProtection="1">
      <alignment vertical="center" wrapText="1"/>
      <protection locked="0"/>
    </xf>
    <xf numFmtId="0" fontId="13" fillId="0" borderId="10" xfId="63" applyNumberFormat="1" applyFont="1" applyBorder="1" applyAlignment="1" applyProtection="1">
      <alignment vertical="center" wrapText="1"/>
      <protection locked="0"/>
    </xf>
    <xf numFmtId="0" fontId="14" fillId="0" borderId="10" xfId="58" applyFont="1" applyBorder="1" applyAlignment="1">
      <alignment vertical="center" wrapText="1"/>
      <protection/>
    </xf>
    <xf numFmtId="0" fontId="65" fillId="0" borderId="0" xfId="57" applyFont="1" applyAlignment="1">
      <alignment vertical="top"/>
      <protection/>
    </xf>
    <xf numFmtId="0" fontId="0" fillId="0" borderId="0" xfId="57">
      <alignment/>
      <protection/>
    </xf>
    <xf numFmtId="0" fontId="11" fillId="0" borderId="0" xfId="58">
      <alignment/>
      <protection/>
    </xf>
    <xf numFmtId="0" fontId="68" fillId="0" borderId="0" xfId="57" applyFont="1">
      <alignment/>
      <protection/>
    </xf>
    <xf numFmtId="178" fontId="6" fillId="0" borderId="13" xfId="58" applyNumberFormat="1" applyFont="1" applyBorder="1" applyAlignment="1">
      <alignment horizontal="right" vertical="top"/>
      <protection/>
    </xf>
    <xf numFmtId="10" fontId="69" fillId="33" borderId="10" xfId="63" applyNumberFormat="1" applyFont="1" applyFill="1" applyBorder="1" applyAlignment="1">
      <alignment horizontal="center" vertical="center"/>
    </xf>
    <xf numFmtId="0" fontId="63" fillId="0" borderId="0" xfId="59" applyFont="1" applyAlignment="1">
      <alignment horizontal="center" vertical="center"/>
      <protection/>
    </xf>
    <xf numFmtId="0" fontId="66" fillId="0" borderId="10" xfId="58" applyFont="1" applyBorder="1" applyAlignment="1">
      <alignment horizontal="center" vertical="top" wrapText="1"/>
      <protection/>
    </xf>
    <xf numFmtId="0" fontId="3" fillId="0" borderId="0" xfId="57" applyFont="1" applyAlignment="1">
      <alignment horizontal="center" vertical="center"/>
      <protection/>
    </xf>
    <xf numFmtId="0" fontId="2" fillId="0" borderId="10" xfId="57" applyFont="1" applyBorder="1" applyAlignment="1">
      <alignment horizontal="center" vertical="center" wrapText="1"/>
      <protection/>
    </xf>
    <xf numFmtId="0" fontId="2" fillId="0" borderId="12" xfId="57" applyFont="1" applyBorder="1" applyAlignment="1">
      <alignment horizontal="center" vertical="center" wrapText="1"/>
      <protection/>
    </xf>
    <xf numFmtId="0" fontId="0" fillId="0" borderId="0" xfId="57" applyAlignment="1">
      <alignment horizontal="center" vertical="center"/>
      <protection/>
    </xf>
    <xf numFmtId="0" fontId="3" fillId="0" borderId="11" xfId="58" applyFont="1" applyBorder="1" applyAlignment="1">
      <alignment horizontal="center" vertical="center"/>
      <protection/>
    </xf>
    <xf numFmtId="0" fontId="67" fillId="0" borderId="11" xfId="57" applyFont="1" applyBorder="1" applyAlignment="1">
      <alignment horizontal="center" vertical="center"/>
      <protection/>
    </xf>
    <xf numFmtId="0" fontId="70" fillId="33" borderId="10" xfId="58" applyFont="1" applyFill="1" applyBorder="1" applyAlignment="1" applyProtection="1">
      <alignment horizontal="center" vertical="center" wrapText="1"/>
      <protection locked="0"/>
    </xf>
    <xf numFmtId="0" fontId="2" fillId="0" borderId="12" xfId="58" applyFont="1" applyBorder="1" applyAlignment="1">
      <alignment horizontal="left" vertical="center"/>
      <protection/>
    </xf>
    <xf numFmtId="0" fontId="2" fillId="0" borderId="14" xfId="58" applyFont="1" applyBorder="1" applyAlignment="1">
      <alignment horizontal="left" vertical="center"/>
      <protection/>
    </xf>
    <xf numFmtId="0" fontId="2" fillId="0" borderId="15" xfId="58" applyFont="1" applyBorder="1" applyAlignment="1">
      <alignment horizontal="left" vertical="center"/>
      <protection/>
    </xf>
    <xf numFmtId="1" fontId="3" fillId="0" borderId="0" xfId="57" applyNumberFormat="1" applyFont="1" applyAlignment="1">
      <alignment horizontal="center" vertical="center"/>
      <protection/>
    </xf>
    <xf numFmtId="1" fontId="2" fillId="0" borderId="10" xfId="57" applyNumberFormat="1" applyFont="1" applyBorder="1" applyAlignment="1">
      <alignment horizontal="center" vertical="center" wrapText="1"/>
      <protection/>
    </xf>
    <xf numFmtId="1" fontId="2" fillId="0" borderId="12" xfId="57" applyNumberFormat="1" applyFont="1" applyBorder="1" applyAlignment="1">
      <alignment horizontal="center" vertical="center" wrapText="1"/>
      <protection/>
    </xf>
    <xf numFmtId="1" fontId="0" fillId="0" borderId="0" xfId="57" applyNumberFormat="1" applyAlignment="1">
      <alignment horizontal="center" vertical="center"/>
      <protection/>
    </xf>
    <xf numFmtId="1" fontId="63" fillId="0" borderId="0" xfId="59" applyNumberFormat="1" applyFont="1" applyFill="1" applyAlignment="1">
      <alignment horizontal="center" vertical="center"/>
      <protection/>
    </xf>
    <xf numFmtId="0" fontId="2" fillId="0" borderId="12" xfId="57" applyFont="1" applyFill="1" applyBorder="1" applyAlignment="1">
      <alignment horizontal="center" vertical="top" wrapText="1"/>
      <protection/>
    </xf>
    <xf numFmtId="0" fontId="15" fillId="0" borderId="12" xfId="58" applyFont="1" applyFill="1" applyBorder="1" applyAlignment="1">
      <alignment horizontal="right" vertical="center"/>
      <protection/>
    </xf>
    <xf numFmtId="0" fontId="3" fillId="0" borderId="12" xfId="58" applyFont="1" applyFill="1" applyBorder="1" applyAlignment="1">
      <alignment vertical="top" wrapText="1"/>
      <protection/>
    </xf>
    <xf numFmtId="0" fontId="71" fillId="0" borderId="12" xfId="58" applyFont="1" applyFill="1" applyBorder="1" applyAlignment="1">
      <alignment horizontal="center" vertical="center" wrapText="1" readingOrder="1"/>
      <protection/>
    </xf>
    <xf numFmtId="0" fontId="3" fillId="0" borderId="12" xfId="57" applyFont="1" applyFill="1" applyBorder="1" applyAlignment="1">
      <alignment horizontal="center" vertical="center"/>
      <protection/>
    </xf>
    <xf numFmtId="0" fontId="2" fillId="0" borderId="14" xfId="58" applyFont="1" applyFill="1" applyBorder="1" applyAlignment="1">
      <alignment horizontal="left" vertical="top" wrapText="1"/>
      <protection/>
    </xf>
    <xf numFmtId="0" fontId="2" fillId="0" borderId="10" xfId="57" applyFont="1" applyFill="1" applyBorder="1" applyAlignment="1">
      <alignment horizontal="center" vertical="center" wrapText="1"/>
      <protection/>
    </xf>
    <xf numFmtId="0" fontId="2" fillId="0" borderId="10" xfId="57" applyFont="1" applyFill="1" applyBorder="1" applyAlignment="1">
      <alignment horizontal="center" vertical="top" wrapText="1"/>
      <protection/>
    </xf>
    <xf numFmtId="1" fontId="14" fillId="0" borderId="10" xfId="58" applyNumberFormat="1" applyFont="1" applyFill="1" applyBorder="1" applyAlignment="1" applyProtection="1">
      <alignment horizontal="center" vertical="center" wrapText="1"/>
      <protection locked="0"/>
    </xf>
    <xf numFmtId="178" fontId="72" fillId="0" borderId="16" xfId="58" applyNumberFormat="1" applyFont="1" applyFill="1" applyBorder="1" applyAlignment="1">
      <alignment horizontal="right" vertical="top"/>
      <protection/>
    </xf>
    <xf numFmtId="0" fontId="73" fillId="0" borderId="12" xfId="0" applyFont="1" applyFill="1" applyBorder="1" applyAlignment="1">
      <alignment horizontal="center" vertical="center" wrapText="1"/>
    </xf>
    <xf numFmtId="0" fontId="3" fillId="0" borderId="12" xfId="57" applyFont="1" applyFill="1" applyBorder="1" applyAlignment="1">
      <alignment horizontal="right" vertical="center"/>
      <protection/>
    </xf>
    <xf numFmtId="1" fontId="3" fillId="0" borderId="0" xfId="58" applyNumberFormat="1" applyFont="1" applyAlignment="1">
      <alignment horizontal="right" vertical="center"/>
      <protection/>
    </xf>
    <xf numFmtId="0" fontId="3" fillId="0" borderId="0" xfId="58" applyFont="1" applyAlignment="1">
      <alignment horizontal="right" vertical="center"/>
      <protection/>
    </xf>
    <xf numFmtId="2" fontId="3" fillId="0" borderId="12" xfId="58" applyNumberFormat="1" applyFont="1" applyFill="1" applyBorder="1" applyAlignment="1">
      <alignment horizontal="right" vertical="center"/>
      <protection/>
    </xf>
    <xf numFmtId="0" fontId="2" fillId="0" borderId="12" xfId="57" applyFont="1" applyFill="1" applyBorder="1" applyAlignment="1" applyProtection="1">
      <alignment horizontal="right" vertical="center"/>
      <protection locked="0"/>
    </xf>
    <xf numFmtId="0" fontId="2" fillId="0" borderId="12" xfId="57" applyFont="1" applyFill="1" applyBorder="1" applyAlignment="1">
      <alignment horizontal="right" vertical="center"/>
      <protection/>
    </xf>
    <xf numFmtId="0" fontId="3" fillId="0" borderId="12" xfId="58" applyFont="1" applyFill="1" applyBorder="1" applyAlignment="1">
      <alignment horizontal="right" vertical="center"/>
      <protection/>
    </xf>
    <xf numFmtId="2" fontId="2" fillId="33" borderId="12" xfId="57" applyNumberFormat="1" applyFont="1" applyFill="1" applyBorder="1" applyAlignment="1" applyProtection="1">
      <alignment horizontal="right" vertical="center"/>
      <protection locked="0"/>
    </xf>
    <xf numFmtId="2" fontId="2" fillId="0" borderId="12" xfId="57" applyNumberFormat="1" applyFont="1" applyBorder="1" applyAlignment="1" applyProtection="1">
      <alignment horizontal="right" vertical="center"/>
      <protection locked="0"/>
    </xf>
    <xf numFmtId="2" fontId="2" fillId="0" borderId="12" xfId="57" applyNumberFormat="1" applyFont="1" applyBorder="1" applyAlignment="1">
      <alignment horizontal="right" vertical="center" wrapText="1"/>
      <protection/>
    </xf>
    <xf numFmtId="2" fontId="2" fillId="0" borderId="10" xfId="57" applyNumberFormat="1" applyFont="1" applyBorder="1" applyAlignment="1">
      <alignment horizontal="right" vertical="center" wrapText="1"/>
      <protection/>
    </xf>
    <xf numFmtId="2" fontId="2" fillId="0" borderId="17" xfId="58" applyNumberFormat="1" applyFont="1" applyBorder="1" applyAlignment="1">
      <alignment horizontal="right" vertical="center"/>
      <protection/>
    </xf>
    <xf numFmtId="0" fontId="3" fillId="0" borderId="12" xfId="58" applyFont="1" applyBorder="1" applyAlignment="1">
      <alignment horizontal="right" vertical="center" wrapText="1"/>
      <protection/>
    </xf>
    <xf numFmtId="0" fontId="6" fillId="0" borderId="18" xfId="58" applyFont="1" applyBorder="1" applyAlignment="1">
      <alignment horizontal="right" vertical="center"/>
      <protection/>
    </xf>
    <xf numFmtId="0" fontId="3" fillId="0" borderId="18" xfId="58" applyFont="1" applyBorder="1" applyAlignment="1">
      <alignment horizontal="right" vertical="center"/>
      <protection/>
    </xf>
    <xf numFmtId="178" fontId="3" fillId="0" borderId="0" xfId="57" applyNumberFormat="1" applyFont="1" applyAlignment="1">
      <alignment horizontal="right" vertical="center"/>
      <protection/>
    </xf>
    <xf numFmtId="2" fontId="6" fillId="0" borderId="12" xfId="58" applyNumberFormat="1" applyFont="1" applyFill="1" applyBorder="1" applyAlignment="1">
      <alignment horizontal="right" vertical="center"/>
      <protection/>
    </xf>
    <xf numFmtId="2" fontId="6" fillId="0" borderId="12" xfId="58" applyNumberFormat="1" applyFont="1" applyBorder="1" applyAlignment="1">
      <alignment horizontal="right" vertical="center"/>
      <protection/>
    </xf>
    <xf numFmtId="0" fontId="2" fillId="0" borderId="14" xfId="57" applyFont="1" applyBorder="1" applyAlignment="1">
      <alignment horizontal="center" vertical="top" wrapText="1"/>
      <protection/>
    </xf>
    <xf numFmtId="0" fontId="19" fillId="0" borderId="12" xfId="57" applyFont="1" applyFill="1" applyBorder="1" applyAlignment="1">
      <alignment horizontal="center" vertical="top" wrapText="1"/>
      <protection/>
    </xf>
    <xf numFmtId="0" fontId="19" fillId="0" borderId="12" xfId="57" applyFont="1" applyFill="1" applyBorder="1" applyAlignment="1">
      <alignment horizontal="left" vertical="top" wrapText="1"/>
      <protection/>
    </xf>
    <xf numFmtId="0" fontId="2" fillId="0" borderId="12" xfId="57" applyFont="1" applyFill="1" applyBorder="1" applyAlignment="1">
      <alignment horizontal="center" vertical="center" wrapText="1"/>
      <protection/>
    </xf>
    <xf numFmtId="1" fontId="2" fillId="0" borderId="12" xfId="57" applyNumberFormat="1" applyFont="1" applyFill="1" applyBorder="1" applyAlignment="1">
      <alignment horizontal="center" vertical="center" wrapText="1"/>
      <protection/>
    </xf>
    <xf numFmtId="2" fontId="15" fillId="0" borderId="12" xfId="58" applyNumberFormat="1" applyFont="1" applyFill="1" applyBorder="1" applyAlignment="1">
      <alignment horizontal="right" vertical="center"/>
      <protection/>
    </xf>
    <xf numFmtId="0" fontId="2" fillId="0" borderId="14" xfId="57" applyFont="1" applyFill="1" applyBorder="1" applyAlignment="1">
      <alignment horizontal="center" vertical="center" wrapText="1"/>
      <protection/>
    </xf>
    <xf numFmtId="0" fontId="2" fillId="0" borderId="15" xfId="57" applyFont="1" applyBorder="1" applyAlignment="1">
      <alignment horizontal="center" vertical="center" wrapText="1"/>
      <protection/>
    </xf>
    <xf numFmtId="0" fontId="2" fillId="0" borderId="19" xfId="57" applyFont="1" applyBorder="1" applyAlignment="1">
      <alignment horizontal="center" vertical="center" wrapText="1"/>
      <protection/>
    </xf>
    <xf numFmtId="0" fontId="6" fillId="0" borderId="14" xfId="58" applyFont="1" applyBorder="1" applyAlignment="1">
      <alignment horizontal="center" vertical="center" wrapText="1"/>
      <protection/>
    </xf>
    <xf numFmtId="0" fontId="6" fillId="0" borderId="15" xfId="58" applyFont="1" applyBorder="1" applyAlignment="1">
      <alignment horizontal="center" vertical="center" wrapText="1"/>
      <protection/>
    </xf>
    <xf numFmtId="0" fontId="6" fillId="0" borderId="19" xfId="58" applyFont="1" applyBorder="1" applyAlignment="1">
      <alignment horizontal="center" vertical="center" wrapText="1"/>
      <protection/>
    </xf>
    <xf numFmtId="0" fontId="74" fillId="0" borderId="0" xfId="57" applyFont="1" applyAlignment="1">
      <alignment horizontal="right" vertical="top"/>
      <protection/>
    </xf>
    <xf numFmtId="0" fontId="5" fillId="0" borderId="0" xfId="57" applyFont="1" applyFill="1" applyAlignment="1">
      <alignment horizontal="left" vertical="center" wrapText="1"/>
      <protection/>
    </xf>
    <xf numFmtId="0" fontId="5" fillId="0" borderId="0" xfId="57" applyFont="1" applyAlignment="1">
      <alignment horizontal="left" vertical="center" wrapText="1"/>
      <protection/>
    </xf>
    <xf numFmtId="0" fontId="64" fillId="0" borderId="18" xfId="57" applyFont="1" applyFill="1" applyBorder="1" applyAlignment="1" applyProtection="1">
      <alignment horizontal="center" wrapText="1"/>
      <protection locked="0"/>
    </xf>
    <xf numFmtId="0" fontId="64" fillId="0" borderId="18" xfId="57" applyFont="1" applyBorder="1" applyAlignment="1" applyProtection="1">
      <alignment horizontal="center" wrapText="1"/>
      <protection locked="0"/>
    </xf>
    <xf numFmtId="0" fontId="2" fillId="33" borderId="14" xfId="58" applyFont="1" applyFill="1" applyBorder="1" applyAlignment="1" applyProtection="1">
      <alignment horizontal="left" vertical="top"/>
      <protection locked="0"/>
    </xf>
    <xf numFmtId="0" fontId="2" fillId="0" borderId="15" xfId="58" applyFont="1" applyBorder="1" applyAlignment="1" applyProtection="1">
      <alignment horizontal="left" vertical="top"/>
      <protection locked="0"/>
    </xf>
    <xf numFmtId="0" fontId="2" fillId="0" borderId="19" xfId="58" applyFont="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2095500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9">
    <tabColor theme="4" tint="-0.4999699890613556"/>
  </sheetPr>
  <dimension ref="A1:II27"/>
  <sheetViews>
    <sheetView showGridLines="0" view="pageBreakPreview" zoomScale="85" zoomScaleNormal="70" zoomScaleSheetLayoutView="85" zoomScalePageLayoutView="0" workbookViewId="0" topLeftCell="A19">
      <selection activeCell="A1" sqref="A1:BC26"/>
    </sheetView>
  </sheetViews>
  <sheetFormatPr defaultColWidth="9.140625" defaultRowHeight="15"/>
  <cols>
    <col min="1" max="1" width="15.140625" style="23" customWidth="1"/>
    <col min="2" max="2" width="94.00390625" style="23" customWidth="1"/>
    <col min="3" max="3" width="10.140625" style="33" hidden="1" customWidth="1"/>
    <col min="4" max="4" width="14.57421875" style="43" customWidth="1"/>
    <col min="5" max="5" width="11.28125" style="33" customWidth="1"/>
    <col min="6" max="6" width="14.421875" style="23" hidden="1" customWidth="1"/>
    <col min="7" max="7" width="14.140625" style="23" hidden="1" customWidth="1"/>
    <col min="8" max="9" width="12.140625" style="23" hidden="1" customWidth="1"/>
    <col min="10" max="10" width="9.00390625" style="23" hidden="1" customWidth="1"/>
    <col min="11" max="11" width="19.57421875" style="23" hidden="1" customWidth="1"/>
    <col min="12" max="12" width="14.28125" style="23" hidden="1" customWidth="1"/>
    <col min="13" max="13" width="21.8515625" style="23" customWidth="1"/>
    <col min="14" max="14" width="15.28125" style="24" hidden="1" customWidth="1"/>
    <col min="15" max="15" width="14.28125" style="23" hidden="1" customWidth="1"/>
    <col min="16" max="16" width="17.28125" style="23" hidden="1" customWidth="1"/>
    <col min="17" max="17" width="18.421875" style="23" hidden="1" customWidth="1"/>
    <col min="18" max="18" width="17.421875" style="23" hidden="1" customWidth="1"/>
    <col min="19" max="19" width="14.7109375" style="23" hidden="1" customWidth="1"/>
    <col min="20" max="20" width="14.8515625" style="23" hidden="1" customWidth="1"/>
    <col min="21" max="21" width="16.421875" style="23" hidden="1" customWidth="1"/>
    <col min="22" max="22" width="13.00390625" style="23" hidden="1" customWidth="1"/>
    <col min="23" max="51" width="9.140625" style="23" hidden="1" customWidth="1"/>
    <col min="52" max="52" width="10.28125" style="23" hidden="1" customWidth="1"/>
    <col min="53" max="53" width="20.28125" style="23" customWidth="1"/>
    <col min="54" max="54" width="18.8515625" style="23" hidden="1" customWidth="1"/>
    <col min="55" max="55" width="43.57421875" style="23" customWidth="1"/>
    <col min="56" max="238" width="9.140625" style="23" customWidth="1"/>
    <col min="239" max="243" width="9.140625" style="25" customWidth="1"/>
    <col min="244" max="16384" width="9.140625" style="23" customWidth="1"/>
  </cols>
  <sheetData>
    <row r="1" spans="1:243" s="1" customFormat="1" ht="25.5" customHeight="1">
      <c r="A1" s="86" t="str">
        <f>B2&amp;" BoQ"</f>
        <v>Item Rate BoQ</v>
      </c>
      <c r="B1" s="86"/>
      <c r="C1" s="86"/>
      <c r="D1" s="86"/>
      <c r="E1" s="86"/>
      <c r="F1" s="86"/>
      <c r="G1" s="86"/>
      <c r="H1" s="86"/>
      <c r="I1" s="86"/>
      <c r="J1" s="86"/>
      <c r="K1" s="86"/>
      <c r="L1" s="86"/>
      <c r="O1" s="7"/>
      <c r="P1" s="7"/>
      <c r="Q1" s="8"/>
      <c r="IE1" s="8"/>
      <c r="IF1" s="8"/>
      <c r="IG1" s="8"/>
      <c r="IH1" s="8"/>
      <c r="II1" s="8"/>
    </row>
    <row r="2" spans="1:17" s="1" customFormat="1" ht="25.5" customHeight="1" hidden="1">
      <c r="A2" s="2" t="s">
        <v>3</v>
      </c>
      <c r="B2" s="2" t="s">
        <v>4</v>
      </c>
      <c r="C2" s="28" t="s">
        <v>5</v>
      </c>
      <c r="D2" s="44" t="s">
        <v>6</v>
      </c>
      <c r="E2" s="2" t="s">
        <v>7</v>
      </c>
      <c r="J2" s="3"/>
      <c r="K2" s="3"/>
      <c r="L2" s="3"/>
      <c r="O2" s="7"/>
      <c r="P2" s="7"/>
      <c r="Q2" s="8"/>
    </row>
    <row r="3" spans="1:243" s="1" customFormat="1" ht="30" customHeight="1" hidden="1">
      <c r="A3" s="1" t="s">
        <v>8</v>
      </c>
      <c r="C3" s="30" t="s">
        <v>9</v>
      </c>
      <c r="D3" s="40"/>
      <c r="E3" s="30"/>
      <c r="IE3" s="8"/>
      <c r="IF3" s="8"/>
      <c r="IG3" s="8"/>
      <c r="IH3" s="8"/>
      <c r="II3" s="8"/>
    </row>
    <row r="4" spans="1:243" s="4" customFormat="1" ht="30.75" customHeight="1">
      <c r="A4" s="87" t="s">
        <v>61</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IE4" s="5"/>
      <c r="IF4" s="5"/>
      <c r="IG4" s="5"/>
      <c r="IH4" s="5"/>
      <c r="II4" s="5"/>
    </row>
    <row r="5" spans="1:243" s="4" customFormat="1" ht="15">
      <c r="A5" s="87" t="s">
        <v>52</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IE5" s="5"/>
      <c r="IF5" s="5"/>
      <c r="IG5" s="5"/>
      <c r="IH5" s="5"/>
      <c r="II5" s="5"/>
    </row>
    <row r="6" spans="1:243" s="4" customFormat="1" ht="30.75" customHeight="1">
      <c r="A6" s="87" t="s">
        <v>51</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IE6" s="5"/>
      <c r="IF6" s="5"/>
      <c r="IG6" s="5"/>
      <c r="IH6" s="5"/>
      <c r="II6" s="5"/>
    </row>
    <row r="7" spans="1:243" s="4" customFormat="1" ht="29.25" customHeight="1" hidden="1">
      <c r="A7" s="89" t="s">
        <v>10</v>
      </c>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IE7" s="5"/>
      <c r="IF7" s="5"/>
      <c r="IG7" s="5"/>
      <c r="IH7" s="5"/>
      <c r="II7" s="5"/>
    </row>
    <row r="8" spans="1:243" s="6" customFormat="1" ht="65.25" customHeight="1">
      <c r="A8" s="50" t="s">
        <v>44</v>
      </c>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3"/>
      <c r="IE8" s="7"/>
      <c r="IF8" s="7"/>
      <c r="IG8" s="7"/>
      <c r="IH8" s="7"/>
      <c r="II8" s="7"/>
    </row>
    <row r="9" spans="1:243" s="1" customFormat="1" ht="61.5" customHeight="1">
      <c r="A9" s="80" t="s">
        <v>11</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2"/>
      <c r="IE9" s="8"/>
      <c r="IF9" s="8"/>
      <c r="IG9" s="8"/>
      <c r="IH9" s="8"/>
      <c r="II9" s="8"/>
    </row>
    <row r="10" spans="1:243" s="1" customFormat="1" ht="26.25" customHeight="1">
      <c r="A10" s="51" t="s">
        <v>12</v>
      </c>
      <c r="B10" s="31" t="s">
        <v>13</v>
      </c>
      <c r="C10" s="31" t="s">
        <v>13</v>
      </c>
      <c r="D10" s="41" t="s">
        <v>12</v>
      </c>
      <c r="E10" s="31" t="s">
        <v>13</v>
      </c>
      <c r="F10" s="31" t="s">
        <v>14</v>
      </c>
      <c r="G10" s="31" t="s">
        <v>14</v>
      </c>
      <c r="H10" s="31" t="s">
        <v>15</v>
      </c>
      <c r="I10" s="31" t="s">
        <v>13</v>
      </c>
      <c r="J10" s="31" t="s">
        <v>12</v>
      </c>
      <c r="K10" s="31" t="s">
        <v>16</v>
      </c>
      <c r="L10" s="31" t="s">
        <v>13</v>
      </c>
      <c r="M10" s="31" t="s">
        <v>12</v>
      </c>
      <c r="N10" s="31" t="s">
        <v>14</v>
      </c>
      <c r="O10" s="31" t="s">
        <v>14</v>
      </c>
      <c r="P10" s="31" t="s">
        <v>14</v>
      </c>
      <c r="Q10" s="31" t="s">
        <v>14</v>
      </c>
      <c r="R10" s="31" t="s">
        <v>15</v>
      </c>
      <c r="S10" s="31" t="s">
        <v>15</v>
      </c>
      <c r="T10" s="31" t="s">
        <v>14</v>
      </c>
      <c r="U10" s="31" t="s">
        <v>14</v>
      </c>
      <c r="V10" s="31" t="s">
        <v>14</v>
      </c>
      <c r="W10" s="31" t="s">
        <v>14</v>
      </c>
      <c r="X10" s="31" t="s">
        <v>15</v>
      </c>
      <c r="Y10" s="31" t="s">
        <v>15</v>
      </c>
      <c r="Z10" s="31" t="s">
        <v>14</v>
      </c>
      <c r="AA10" s="31" t="s">
        <v>14</v>
      </c>
      <c r="AB10" s="31" t="s">
        <v>14</v>
      </c>
      <c r="AC10" s="31" t="s">
        <v>14</v>
      </c>
      <c r="AD10" s="31" t="s">
        <v>15</v>
      </c>
      <c r="AE10" s="31" t="s">
        <v>15</v>
      </c>
      <c r="AF10" s="31" t="s">
        <v>14</v>
      </c>
      <c r="AG10" s="31" t="s">
        <v>14</v>
      </c>
      <c r="AH10" s="31" t="s">
        <v>14</v>
      </c>
      <c r="AI10" s="31" t="s">
        <v>14</v>
      </c>
      <c r="AJ10" s="31" t="s">
        <v>15</v>
      </c>
      <c r="AK10" s="31" t="s">
        <v>15</v>
      </c>
      <c r="AL10" s="31" t="s">
        <v>14</v>
      </c>
      <c r="AM10" s="31" t="s">
        <v>14</v>
      </c>
      <c r="AN10" s="31" t="s">
        <v>14</v>
      </c>
      <c r="AO10" s="31" t="s">
        <v>14</v>
      </c>
      <c r="AP10" s="31" t="s">
        <v>15</v>
      </c>
      <c r="AQ10" s="31" t="s">
        <v>15</v>
      </c>
      <c r="AR10" s="31" t="s">
        <v>14</v>
      </c>
      <c r="AS10" s="31" t="s">
        <v>14</v>
      </c>
      <c r="AT10" s="31" t="s">
        <v>12</v>
      </c>
      <c r="AU10" s="31" t="s">
        <v>12</v>
      </c>
      <c r="AV10" s="31" t="s">
        <v>15</v>
      </c>
      <c r="AW10" s="31" t="s">
        <v>15</v>
      </c>
      <c r="AX10" s="31" t="s">
        <v>12</v>
      </c>
      <c r="AY10" s="31" t="s">
        <v>12</v>
      </c>
      <c r="AZ10" s="31" t="s">
        <v>17</v>
      </c>
      <c r="BA10" s="31" t="s">
        <v>12</v>
      </c>
      <c r="BB10" s="31" t="s">
        <v>12</v>
      </c>
      <c r="BC10" s="31" t="s">
        <v>13</v>
      </c>
      <c r="IE10" s="8"/>
      <c r="IF10" s="8"/>
      <c r="IG10" s="8"/>
      <c r="IH10" s="8"/>
      <c r="II10" s="8"/>
    </row>
    <row r="11" spans="1:243" s="10" customFormat="1" ht="111.75" customHeight="1">
      <c r="A11" s="52" t="s">
        <v>0</v>
      </c>
      <c r="B11" s="9" t="s">
        <v>18</v>
      </c>
      <c r="C11" s="31" t="s">
        <v>1</v>
      </c>
      <c r="D11" s="41" t="s">
        <v>19</v>
      </c>
      <c r="E11" s="31" t="s">
        <v>20</v>
      </c>
      <c r="F11" s="9" t="s">
        <v>45</v>
      </c>
      <c r="G11" s="9"/>
      <c r="H11" s="9"/>
      <c r="I11" s="9" t="s">
        <v>21</v>
      </c>
      <c r="J11" s="9" t="s">
        <v>22</v>
      </c>
      <c r="K11" s="9" t="s">
        <v>23</v>
      </c>
      <c r="L11" s="9" t="s">
        <v>24</v>
      </c>
      <c r="M11" s="12" t="s">
        <v>63</v>
      </c>
      <c r="N11" s="9" t="s">
        <v>25</v>
      </c>
      <c r="O11" s="9" t="s">
        <v>26</v>
      </c>
      <c r="P11" s="9" t="s">
        <v>46</v>
      </c>
      <c r="Q11" s="9" t="s">
        <v>27</v>
      </c>
      <c r="R11" s="9"/>
      <c r="S11" s="9"/>
      <c r="T11" s="9" t="s">
        <v>28</v>
      </c>
      <c r="U11" s="9" t="s">
        <v>29</v>
      </c>
      <c r="V11" s="9" t="s">
        <v>30</v>
      </c>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29" t="s">
        <v>62</v>
      </c>
      <c r="BB11" s="13" t="s">
        <v>31</v>
      </c>
      <c r="BC11" s="29" t="s">
        <v>32</v>
      </c>
      <c r="IE11" s="11"/>
      <c r="IF11" s="11"/>
      <c r="IG11" s="11"/>
      <c r="IH11" s="11"/>
      <c r="II11" s="11"/>
    </row>
    <row r="12" spans="1:243" s="10" customFormat="1" ht="15">
      <c r="A12" s="45">
        <v>1</v>
      </c>
      <c r="B12" s="14">
        <v>2</v>
      </c>
      <c r="C12" s="32">
        <v>3</v>
      </c>
      <c r="D12" s="42">
        <v>4</v>
      </c>
      <c r="E12" s="32">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1"/>
      <c r="IF12" s="11"/>
      <c r="IG12" s="11"/>
      <c r="IH12" s="11"/>
      <c r="II12" s="11"/>
    </row>
    <row r="13" spans="1:243" s="10" customFormat="1" ht="18">
      <c r="A13" s="75">
        <v>1</v>
      </c>
      <c r="B13" s="76" t="s">
        <v>47</v>
      </c>
      <c r="C13" s="77"/>
      <c r="D13" s="78"/>
      <c r="E13" s="77"/>
      <c r="F13" s="45"/>
      <c r="G13" s="45"/>
      <c r="H13" s="45"/>
      <c r="I13" s="45"/>
      <c r="J13" s="45"/>
      <c r="K13" s="45"/>
      <c r="L13" s="45"/>
      <c r="M13" s="45"/>
      <c r="N13" s="14"/>
      <c r="O13" s="14"/>
      <c r="P13" s="14"/>
      <c r="Q13" s="14"/>
      <c r="R13" s="14"/>
      <c r="S13" s="9"/>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74"/>
      <c r="BB13" s="74"/>
      <c r="BC13" s="14"/>
      <c r="IE13" s="11"/>
      <c r="IF13" s="11"/>
      <c r="IG13" s="11"/>
      <c r="IH13" s="11"/>
      <c r="II13" s="11"/>
    </row>
    <row r="14" spans="1:243" s="16" customFormat="1" ht="54" customHeight="1">
      <c r="A14" s="46">
        <v>1.01</v>
      </c>
      <c r="B14" s="47" t="s">
        <v>53</v>
      </c>
      <c r="C14" s="48">
        <v>101</v>
      </c>
      <c r="D14" s="55">
        <v>62.12</v>
      </c>
      <c r="E14" s="49" t="s">
        <v>48</v>
      </c>
      <c r="F14" s="59"/>
      <c r="G14" s="60"/>
      <c r="H14" s="61"/>
      <c r="I14" s="62" t="s">
        <v>35</v>
      </c>
      <c r="J14" s="56">
        <f aca="true" t="shared" si="0" ref="J14:J23">IF(I14="Less(-)",-1,1)</f>
        <v>1</v>
      </c>
      <c r="K14" s="60" t="s">
        <v>41</v>
      </c>
      <c r="L14" s="60" t="s">
        <v>7</v>
      </c>
      <c r="M14" s="63"/>
      <c r="N14" s="64"/>
      <c r="O14" s="64"/>
      <c r="P14" s="65"/>
      <c r="Q14" s="64"/>
      <c r="R14" s="64"/>
      <c r="S14" s="66"/>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7">
        <f aca="true" t="shared" si="1" ref="BA14:BA23">total_amount_ba($B$2,$D$2,D14,F14,J14,K14,M14)</f>
        <v>0</v>
      </c>
      <c r="BB14" s="67">
        <f aca="true" t="shared" si="2" ref="BB14:BB23">BA14+SUM(N14:AZ14)</f>
        <v>0</v>
      </c>
      <c r="BC14" s="68" t="str">
        <f aca="true" t="shared" si="3" ref="BC14:BC23">SpellNumber(L14,BB14)</f>
        <v>INR Zero Only</v>
      </c>
      <c r="IE14" s="22">
        <v>1.01</v>
      </c>
      <c r="IF14" s="22" t="s">
        <v>36</v>
      </c>
      <c r="IG14" s="22" t="s">
        <v>33</v>
      </c>
      <c r="IH14" s="22">
        <v>123.223</v>
      </c>
      <c r="II14" s="22" t="s">
        <v>34</v>
      </c>
    </row>
    <row r="15" spans="1:243" s="16" customFormat="1" ht="60" customHeight="1">
      <c r="A15" s="46">
        <v>1.02</v>
      </c>
      <c r="B15" s="47" t="s">
        <v>54</v>
      </c>
      <c r="C15" s="48">
        <v>102</v>
      </c>
      <c r="D15" s="55">
        <v>1</v>
      </c>
      <c r="E15" s="49" t="s">
        <v>55</v>
      </c>
      <c r="F15" s="59"/>
      <c r="G15" s="60"/>
      <c r="H15" s="61"/>
      <c r="I15" s="62" t="s">
        <v>35</v>
      </c>
      <c r="J15" s="56">
        <f t="shared" si="0"/>
        <v>1</v>
      </c>
      <c r="K15" s="60" t="s">
        <v>41</v>
      </c>
      <c r="L15" s="60" t="s">
        <v>7</v>
      </c>
      <c r="M15" s="63"/>
      <c r="N15" s="64"/>
      <c r="O15" s="64"/>
      <c r="P15" s="65"/>
      <c r="Q15" s="64"/>
      <c r="R15" s="64"/>
      <c r="S15" s="66"/>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7">
        <f t="shared" si="1"/>
        <v>0</v>
      </c>
      <c r="BB15" s="67">
        <f t="shared" si="2"/>
        <v>0</v>
      </c>
      <c r="BC15" s="68" t="str">
        <f t="shared" si="3"/>
        <v>INR Zero Only</v>
      </c>
      <c r="IE15" s="22">
        <v>1.01</v>
      </c>
      <c r="IF15" s="22" t="s">
        <v>36</v>
      </c>
      <c r="IG15" s="22" t="s">
        <v>33</v>
      </c>
      <c r="IH15" s="22">
        <v>123.223</v>
      </c>
      <c r="II15" s="22" t="s">
        <v>34</v>
      </c>
    </row>
    <row r="16" spans="1:243" s="16" customFormat="1" ht="267.75" customHeight="1">
      <c r="A16" s="46">
        <v>1.03</v>
      </c>
      <c r="B16" s="47" t="s">
        <v>67</v>
      </c>
      <c r="C16" s="48">
        <v>103</v>
      </c>
      <c r="D16" s="55">
        <v>828.48</v>
      </c>
      <c r="E16" s="49" t="s">
        <v>56</v>
      </c>
      <c r="F16" s="59"/>
      <c r="G16" s="60"/>
      <c r="H16" s="61"/>
      <c r="I16" s="62" t="s">
        <v>35</v>
      </c>
      <c r="J16" s="56">
        <f>IF(I16="Less(-)",-1,1)</f>
        <v>1</v>
      </c>
      <c r="K16" s="60" t="s">
        <v>41</v>
      </c>
      <c r="L16" s="60" t="s">
        <v>7</v>
      </c>
      <c r="M16" s="63"/>
      <c r="N16" s="64"/>
      <c r="O16" s="64"/>
      <c r="P16" s="65"/>
      <c r="Q16" s="64"/>
      <c r="R16" s="64"/>
      <c r="S16" s="66"/>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7">
        <f>total_amount_ba($B$2,$D$2,D16,F16,J16,K16,M16)</f>
        <v>0</v>
      </c>
      <c r="BB16" s="67">
        <f>BA16+SUM(N16:AZ16)</f>
        <v>0</v>
      </c>
      <c r="BC16" s="68" t="str">
        <f>SpellNumber(L16,BB16)</f>
        <v>INR Zero Only</v>
      </c>
      <c r="IE16" s="22">
        <v>1.01</v>
      </c>
      <c r="IF16" s="22" t="s">
        <v>36</v>
      </c>
      <c r="IG16" s="22" t="s">
        <v>33</v>
      </c>
      <c r="IH16" s="22">
        <v>123.223</v>
      </c>
      <c r="II16" s="22" t="s">
        <v>34</v>
      </c>
    </row>
    <row r="17" spans="1:243" s="16" customFormat="1" ht="60" customHeight="1">
      <c r="A17" s="46">
        <v>1.04</v>
      </c>
      <c r="B17" s="47" t="s">
        <v>66</v>
      </c>
      <c r="C17" s="48">
        <v>104</v>
      </c>
      <c r="D17" s="55">
        <v>828.48</v>
      </c>
      <c r="E17" s="49" t="s">
        <v>56</v>
      </c>
      <c r="F17" s="59"/>
      <c r="G17" s="60"/>
      <c r="H17" s="61"/>
      <c r="I17" s="62" t="s">
        <v>35</v>
      </c>
      <c r="J17" s="56">
        <f t="shared" si="0"/>
        <v>1</v>
      </c>
      <c r="K17" s="60" t="s">
        <v>41</v>
      </c>
      <c r="L17" s="60" t="s">
        <v>7</v>
      </c>
      <c r="M17" s="63"/>
      <c r="N17" s="64"/>
      <c r="O17" s="64"/>
      <c r="P17" s="65"/>
      <c r="Q17" s="64"/>
      <c r="R17" s="64"/>
      <c r="S17" s="66"/>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7">
        <f t="shared" si="1"/>
        <v>0</v>
      </c>
      <c r="BB17" s="67">
        <f t="shared" si="2"/>
        <v>0</v>
      </c>
      <c r="BC17" s="68" t="str">
        <f t="shared" si="3"/>
        <v>INR Zero Only</v>
      </c>
      <c r="IE17" s="22">
        <v>1.01</v>
      </c>
      <c r="IF17" s="22" t="s">
        <v>36</v>
      </c>
      <c r="IG17" s="22" t="s">
        <v>33</v>
      </c>
      <c r="IH17" s="22">
        <v>123.223</v>
      </c>
      <c r="II17" s="22" t="s">
        <v>34</v>
      </c>
    </row>
    <row r="18" spans="1:243" s="16" customFormat="1" ht="102" customHeight="1">
      <c r="A18" s="46">
        <v>1.05</v>
      </c>
      <c r="B18" s="47" t="s">
        <v>57</v>
      </c>
      <c r="C18" s="48">
        <v>105</v>
      </c>
      <c r="D18" s="55">
        <v>55.19</v>
      </c>
      <c r="E18" s="49" t="s">
        <v>48</v>
      </c>
      <c r="F18" s="59"/>
      <c r="G18" s="60"/>
      <c r="H18" s="61"/>
      <c r="I18" s="62" t="s">
        <v>35</v>
      </c>
      <c r="J18" s="56">
        <f t="shared" si="0"/>
        <v>1</v>
      </c>
      <c r="K18" s="60" t="s">
        <v>41</v>
      </c>
      <c r="L18" s="60" t="s">
        <v>7</v>
      </c>
      <c r="M18" s="63"/>
      <c r="N18" s="64"/>
      <c r="O18" s="64"/>
      <c r="P18" s="65"/>
      <c r="Q18" s="64"/>
      <c r="R18" s="64"/>
      <c r="S18" s="66"/>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7">
        <f t="shared" si="1"/>
        <v>0</v>
      </c>
      <c r="BB18" s="67">
        <f t="shared" si="2"/>
        <v>0</v>
      </c>
      <c r="BC18" s="68" t="str">
        <f t="shared" si="3"/>
        <v>INR Zero Only</v>
      </c>
      <c r="IE18" s="22">
        <v>1.01</v>
      </c>
      <c r="IF18" s="22" t="s">
        <v>36</v>
      </c>
      <c r="IG18" s="22" t="s">
        <v>33</v>
      </c>
      <c r="IH18" s="22">
        <v>123.223</v>
      </c>
      <c r="II18" s="22" t="s">
        <v>34</v>
      </c>
    </row>
    <row r="19" spans="1:243" s="16" customFormat="1" ht="230.25" customHeight="1">
      <c r="A19" s="46">
        <v>1.06</v>
      </c>
      <c r="B19" s="47" t="s">
        <v>65</v>
      </c>
      <c r="C19" s="48">
        <v>106</v>
      </c>
      <c r="D19" s="55">
        <v>16</v>
      </c>
      <c r="E19" s="49" t="s">
        <v>49</v>
      </c>
      <c r="F19" s="59"/>
      <c r="G19" s="60"/>
      <c r="H19" s="61"/>
      <c r="I19" s="62" t="s">
        <v>35</v>
      </c>
      <c r="J19" s="56">
        <f t="shared" si="0"/>
        <v>1</v>
      </c>
      <c r="K19" s="60" t="s">
        <v>41</v>
      </c>
      <c r="L19" s="60" t="s">
        <v>7</v>
      </c>
      <c r="M19" s="63"/>
      <c r="N19" s="64"/>
      <c r="O19" s="64"/>
      <c r="P19" s="65"/>
      <c r="Q19" s="64"/>
      <c r="R19" s="64"/>
      <c r="S19" s="66"/>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7">
        <f t="shared" si="1"/>
        <v>0</v>
      </c>
      <c r="BB19" s="67">
        <f t="shared" si="2"/>
        <v>0</v>
      </c>
      <c r="BC19" s="68" t="str">
        <f t="shared" si="3"/>
        <v>INR Zero Only</v>
      </c>
      <c r="IE19" s="22">
        <v>1.01</v>
      </c>
      <c r="IF19" s="22" t="s">
        <v>36</v>
      </c>
      <c r="IG19" s="22" t="s">
        <v>33</v>
      </c>
      <c r="IH19" s="22">
        <v>123.223</v>
      </c>
      <c r="II19" s="22" t="s">
        <v>34</v>
      </c>
    </row>
    <row r="20" spans="1:243" s="16" customFormat="1" ht="71.25" customHeight="1">
      <c r="A20" s="46">
        <v>1.07</v>
      </c>
      <c r="B20" s="47" t="s">
        <v>58</v>
      </c>
      <c r="C20" s="48">
        <v>107</v>
      </c>
      <c r="D20" s="55">
        <v>65</v>
      </c>
      <c r="E20" s="49" t="s">
        <v>49</v>
      </c>
      <c r="F20" s="59"/>
      <c r="G20" s="60"/>
      <c r="H20" s="61"/>
      <c r="I20" s="62" t="s">
        <v>35</v>
      </c>
      <c r="J20" s="56">
        <f>IF(I20="Less(-)",-1,1)</f>
        <v>1</v>
      </c>
      <c r="K20" s="60" t="s">
        <v>41</v>
      </c>
      <c r="L20" s="60" t="s">
        <v>7</v>
      </c>
      <c r="M20" s="63"/>
      <c r="N20" s="64"/>
      <c r="O20" s="64"/>
      <c r="P20" s="65"/>
      <c r="Q20" s="64"/>
      <c r="R20" s="64"/>
      <c r="S20" s="66"/>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7">
        <f>total_amount_ba($B$2,$D$2,D20,F20,J20,K20,M20)</f>
        <v>0</v>
      </c>
      <c r="BB20" s="67">
        <f>BA20+SUM(N20:AZ20)</f>
        <v>0</v>
      </c>
      <c r="BC20" s="68" t="str">
        <f>SpellNumber(L20,BB20)</f>
        <v>INR Zero Only</v>
      </c>
      <c r="IE20" s="22">
        <v>1.01</v>
      </c>
      <c r="IF20" s="22" t="s">
        <v>36</v>
      </c>
      <c r="IG20" s="22" t="s">
        <v>33</v>
      </c>
      <c r="IH20" s="22">
        <v>123.223</v>
      </c>
      <c r="II20" s="22" t="s">
        <v>34</v>
      </c>
    </row>
    <row r="21" spans="1:243" s="16" customFormat="1" ht="16.5">
      <c r="A21" s="46">
        <v>1.08</v>
      </c>
      <c r="B21" s="47" t="s">
        <v>59</v>
      </c>
      <c r="C21" s="48">
        <v>108</v>
      </c>
      <c r="D21" s="55">
        <v>45</v>
      </c>
      <c r="E21" s="49" t="s">
        <v>49</v>
      </c>
      <c r="F21" s="59"/>
      <c r="G21" s="60"/>
      <c r="H21" s="61"/>
      <c r="I21" s="62" t="s">
        <v>35</v>
      </c>
      <c r="J21" s="56">
        <f t="shared" si="0"/>
        <v>1</v>
      </c>
      <c r="K21" s="60" t="s">
        <v>41</v>
      </c>
      <c r="L21" s="60" t="s">
        <v>7</v>
      </c>
      <c r="M21" s="63"/>
      <c r="N21" s="64"/>
      <c r="O21" s="64"/>
      <c r="P21" s="65"/>
      <c r="Q21" s="64"/>
      <c r="R21" s="64"/>
      <c r="S21" s="66"/>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7">
        <f t="shared" si="1"/>
        <v>0</v>
      </c>
      <c r="BB21" s="67">
        <f t="shared" si="2"/>
        <v>0</v>
      </c>
      <c r="BC21" s="68" t="str">
        <f t="shared" si="3"/>
        <v>INR Zero Only</v>
      </c>
      <c r="IE21" s="22">
        <v>1.01</v>
      </c>
      <c r="IF21" s="22" t="s">
        <v>36</v>
      </c>
      <c r="IG21" s="22" t="s">
        <v>33</v>
      </c>
      <c r="IH21" s="22">
        <v>123.223</v>
      </c>
      <c r="II21" s="22" t="s">
        <v>34</v>
      </c>
    </row>
    <row r="22" spans="1:243" s="16" customFormat="1" ht="28.5">
      <c r="A22" s="46">
        <v>1.09</v>
      </c>
      <c r="B22" s="47" t="s">
        <v>64</v>
      </c>
      <c r="C22" s="48">
        <v>109</v>
      </c>
      <c r="D22" s="55">
        <v>2</v>
      </c>
      <c r="E22" s="49" t="s">
        <v>50</v>
      </c>
      <c r="F22" s="59"/>
      <c r="G22" s="60"/>
      <c r="H22" s="61"/>
      <c r="I22" s="62" t="s">
        <v>35</v>
      </c>
      <c r="J22" s="56">
        <f t="shared" si="0"/>
        <v>1</v>
      </c>
      <c r="K22" s="60" t="s">
        <v>41</v>
      </c>
      <c r="L22" s="60" t="s">
        <v>7</v>
      </c>
      <c r="M22" s="63"/>
      <c r="N22" s="64"/>
      <c r="O22" s="64"/>
      <c r="P22" s="65"/>
      <c r="Q22" s="64"/>
      <c r="R22" s="64"/>
      <c r="S22" s="66"/>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7">
        <f t="shared" si="1"/>
        <v>0</v>
      </c>
      <c r="BB22" s="67">
        <f t="shared" si="2"/>
        <v>0</v>
      </c>
      <c r="BC22" s="68" t="str">
        <f t="shared" si="3"/>
        <v>INR Zero Only</v>
      </c>
      <c r="IE22" s="22">
        <v>1.01</v>
      </c>
      <c r="IF22" s="22" t="s">
        <v>36</v>
      </c>
      <c r="IG22" s="22" t="s">
        <v>33</v>
      </c>
      <c r="IH22" s="22">
        <v>123.223</v>
      </c>
      <c r="II22" s="22" t="s">
        <v>34</v>
      </c>
    </row>
    <row r="23" spans="1:243" s="16" customFormat="1" ht="16.5">
      <c r="A23" s="79">
        <v>1.1</v>
      </c>
      <c r="B23" s="47" t="s">
        <v>60</v>
      </c>
      <c r="C23" s="48">
        <v>110</v>
      </c>
      <c r="D23" s="55">
        <v>2</v>
      </c>
      <c r="E23" s="49" t="s">
        <v>50</v>
      </c>
      <c r="F23" s="59"/>
      <c r="G23" s="60"/>
      <c r="H23" s="61"/>
      <c r="I23" s="62" t="s">
        <v>35</v>
      </c>
      <c r="J23" s="56">
        <f t="shared" si="0"/>
        <v>1</v>
      </c>
      <c r="K23" s="60" t="s">
        <v>41</v>
      </c>
      <c r="L23" s="60" t="s">
        <v>7</v>
      </c>
      <c r="M23" s="63"/>
      <c r="N23" s="64"/>
      <c r="O23" s="64"/>
      <c r="P23" s="65"/>
      <c r="Q23" s="64"/>
      <c r="R23" s="64"/>
      <c r="S23" s="66"/>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7">
        <f t="shared" si="1"/>
        <v>0</v>
      </c>
      <c r="BB23" s="67">
        <f t="shared" si="2"/>
        <v>0</v>
      </c>
      <c r="BC23" s="68" t="str">
        <f t="shared" si="3"/>
        <v>INR Zero Only</v>
      </c>
      <c r="IE23" s="22">
        <v>1.01</v>
      </c>
      <c r="IF23" s="22" t="s">
        <v>36</v>
      </c>
      <c r="IG23" s="22" t="s">
        <v>33</v>
      </c>
      <c r="IH23" s="22">
        <v>123.223</v>
      </c>
      <c r="II23" s="22" t="s">
        <v>34</v>
      </c>
    </row>
    <row r="24" spans="1:243" s="16" customFormat="1" ht="33" customHeight="1">
      <c r="A24" s="37" t="s">
        <v>39</v>
      </c>
      <c r="B24" s="38"/>
      <c r="C24" s="34"/>
      <c r="D24" s="57"/>
      <c r="E24" s="58"/>
      <c r="F24" s="58"/>
      <c r="G24" s="58"/>
      <c r="H24" s="69"/>
      <c r="I24" s="69"/>
      <c r="J24" s="69"/>
      <c r="K24" s="69"/>
      <c r="L24" s="70"/>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2">
        <f>SUM(BA14:BA23)</f>
        <v>0</v>
      </c>
      <c r="BB24" s="73">
        <f>SUM(BB14:BB23)</f>
        <v>0</v>
      </c>
      <c r="BC24" s="68" t="str">
        <f>SpellNumber($E$2,BB24)</f>
        <v>INR Zero Only</v>
      </c>
      <c r="IE24" s="22">
        <v>4</v>
      </c>
      <c r="IF24" s="22" t="s">
        <v>37</v>
      </c>
      <c r="IG24" s="22" t="s">
        <v>38</v>
      </c>
      <c r="IH24" s="22">
        <v>10</v>
      </c>
      <c r="II24" s="22" t="s">
        <v>34</v>
      </c>
    </row>
    <row r="25" spans="1:243" s="16" customFormat="1" ht="39" customHeight="1" hidden="1">
      <c r="A25" s="38" t="s">
        <v>43</v>
      </c>
      <c r="B25" s="39"/>
      <c r="C25" s="35"/>
      <c r="D25" s="53"/>
      <c r="E25" s="36" t="s">
        <v>40</v>
      </c>
      <c r="F25" s="27"/>
      <c r="G25" s="17"/>
      <c r="H25" s="18"/>
      <c r="I25" s="18"/>
      <c r="J25" s="18"/>
      <c r="K25" s="19"/>
      <c r="L25" s="20"/>
      <c r="M25" s="21"/>
      <c r="BA25" s="54">
        <f>IF(ISBLANK(F25),0,IF(E25="Excess (+)",ROUND(BA24+(BA24*F25),2),IF(E25="Less (-)",ROUND(BA24+(BA24*F25*(-1)),2),0)))</f>
        <v>0</v>
      </c>
      <c r="BB25" s="26">
        <f>ROUND(BA25,0)</f>
        <v>0</v>
      </c>
      <c r="BC25" s="15" t="str">
        <f>SpellNumber(L25,BB25)</f>
        <v> Zero Only</v>
      </c>
      <c r="IE25" s="22"/>
      <c r="IF25" s="22"/>
      <c r="IG25" s="22"/>
      <c r="IH25" s="22"/>
      <c r="II25" s="22"/>
    </row>
    <row r="26" spans="1:243" s="16" customFormat="1" ht="51" customHeight="1">
      <c r="A26" s="37" t="s">
        <v>42</v>
      </c>
      <c r="B26" s="37"/>
      <c r="C26" s="83" t="str">
        <f>SpellNumber($E$2,BB24)</f>
        <v>INR Zero Only</v>
      </c>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5"/>
      <c r="IE26" s="22"/>
      <c r="IF26" s="22"/>
      <c r="IG26" s="22"/>
      <c r="IH26" s="22"/>
      <c r="II26" s="22"/>
    </row>
    <row r="27" spans="3:243" s="10" customFormat="1" ht="15">
      <c r="C27" s="33"/>
      <c r="D27" s="43"/>
      <c r="E27" s="33"/>
      <c r="F27" s="23"/>
      <c r="G27" s="23"/>
      <c r="H27" s="23"/>
      <c r="I27" s="23"/>
      <c r="J27" s="23"/>
      <c r="K27" s="23"/>
      <c r="L27" s="23"/>
      <c r="M27" s="23"/>
      <c r="O27" s="23"/>
      <c r="BA27" s="23"/>
      <c r="BC27" s="23"/>
      <c r="IE27" s="11"/>
      <c r="IF27" s="11"/>
      <c r="IG27" s="11"/>
      <c r="IH27" s="11"/>
      <c r="II27" s="11"/>
    </row>
  </sheetData>
  <sheetProtection/>
  <mergeCells count="8">
    <mergeCell ref="A9:BC9"/>
    <mergeCell ref="C26:BC26"/>
    <mergeCell ref="A1:L1"/>
    <mergeCell ref="A4:BC4"/>
    <mergeCell ref="A5:BC5"/>
    <mergeCell ref="A6:BC6"/>
    <mergeCell ref="A7:BC7"/>
    <mergeCell ref="B8:BC8"/>
  </mergeCells>
  <dataValidations count="22">
    <dataValidation allowBlank="1" showInputMessage="1" showErrorMessage="1" promptTitle="Item Description" prompt="Please enter Item Description in text" sqref="B17:B18 B21:B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5">
      <formula1>IF(ISBLANK(F25),$A$3:$C$3,$B$3:$C$3)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5">
      <formula1>0</formula1>
      <formula2>IF(E25&lt;&gt;"Select",99.9,0)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5">
      <formula1>IF(E25&lt;&gt;"Select",0,-1)</formula1>
      <formula2>IF(E25&lt;&gt;"Select",99.99,-1)</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allowBlank="1" showInputMessage="1" showErrorMessage="1" promptTitle="Rate Entry" prompt="Please enter VAT charges in Rupees for this item. " errorTitle="Invaid Entry" error="Only Numeric Values are allowed. " sqref="M14:M2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4:H23">
      <formula1>0</formula1>
      <formula2>999999999999999</formula2>
    </dataValidation>
    <dataValidation type="list" allowBlank="1" showInputMessage="1" showErrorMessage="1" sqref="K14:K23">
      <formula1>"Partial Conversion, Full Conversion"</formula1>
    </dataValidation>
    <dataValidation allowBlank="1" showInputMessage="1" showErrorMessage="1" promptTitle="Addition / Deduction" prompt="Please Choose the correct One" sqref="J14:J23"/>
    <dataValidation type="list" showInputMessage="1" showErrorMessage="1" sqref="I14:I23">
      <formula1>"Excess(+), Less(-)"</formula1>
    </dataValidation>
    <dataValidation type="decimal" allowBlank="1" showInputMessage="1" showErrorMessage="1" promptTitle="Rate Entry" prompt="Please enter the Other Taxes2 in Rupees for this item. " errorTitle="Invaid Entry" error="Only Numeric Values are allowed. " sqref="N14:O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Q23">
      <formula1>0</formula1>
      <formula2>999999999999999</formula2>
    </dataValidation>
    <dataValidation allowBlank="1" showInputMessage="1" showErrorMessage="1" promptTitle="Units" prompt="Please enter Units in text" sqref="E14:E23"/>
    <dataValidation type="decimal" allowBlank="1" showInputMessage="1" showErrorMessage="1" promptTitle="Quantity" prompt="Please enter the Quantity for this item. " errorTitle="Invalid Entry" error="Only Numeric Values are allowed. " sqref="F14:F23 D14:D23">
      <formula1>0</formula1>
      <formula2>999999999999999</formula2>
    </dataValidation>
    <dataValidation type="decimal" allowBlank="1" showInputMessage="1" showErrorMessage="1" errorTitle="Invalid Entry" error="Only Numeric Values are allowed. " sqref="A14:A23">
      <formula1>0</formula1>
      <formula2>999999999999999</formula2>
    </dataValidation>
    <dataValidation allowBlank="1" showInputMessage="1" showErrorMessage="1" promptTitle="Itemcode/Make" prompt="Please enter text" sqref="C14:C23"/>
    <dataValidation type="list" allowBlank="1" showInputMessage="1" showErrorMessage="1" sqref="L14 L15 L16 L17 L18 L19 L20 L21 L22 L13 L23">
      <formula1>"INR"</formula1>
    </dataValidation>
  </dataValidations>
  <printOptions/>
  <pageMargins left="0.55" right="0.33" top="0.61" bottom="0.51" header="0.3" footer="0.3"/>
  <pageSetup horizontalDpi="600" verticalDpi="600" orientation="landscape" paperSize="9" scale="62"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B1" sqref="B1:B16384"/>
    </sheetView>
  </sheetViews>
  <sheetFormatPr defaultColWidth="9.140625" defaultRowHeight="15"/>
  <sheetData>
    <row r="6" spans="5:11" ht="15">
      <c r="E6" s="94" t="s">
        <v>2</v>
      </c>
      <c r="F6" s="94"/>
      <c r="G6" s="94"/>
      <c r="H6" s="94"/>
      <c r="I6" s="94"/>
      <c r="J6" s="94"/>
      <c r="K6" s="94"/>
    </row>
    <row r="7" spans="5:11" ht="15">
      <c r="E7" s="94"/>
      <c r="F7" s="94"/>
      <c r="G7" s="94"/>
      <c r="H7" s="94"/>
      <c r="I7" s="94"/>
      <c r="J7" s="94"/>
      <c r="K7" s="94"/>
    </row>
    <row r="8" spans="5:11" ht="15">
      <c r="E8" s="94"/>
      <c r="F8" s="94"/>
      <c r="G8" s="94"/>
      <c r="H8" s="94"/>
      <c r="I8" s="94"/>
      <c r="J8" s="94"/>
      <c r="K8" s="94"/>
    </row>
    <row r="9" spans="5:11" ht="15">
      <c r="E9" s="94"/>
      <c r="F9" s="94"/>
      <c r="G9" s="94"/>
      <c r="H9" s="94"/>
      <c r="I9" s="94"/>
      <c r="J9" s="94"/>
      <c r="K9" s="94"/>
    </row>
    <row r="10" spans="5:11" ht="15">
      <c r="E10" s="94"/>
      <c r="F10" s="94"/>
      <c r="G10" s="94"/>
      <c r="H10" s="94"/>
      <c r="I10" s="94"/>
      <c r="J10" s="94"/>
      <c r="K10" s="94"/>
    </row>
    <row r="11" spans="5:11" ht="15">
      <c r="E11" s="94"/>
      <c r="F11" s="94"/>
      <c r="G11" s="94"/>
      <c r="H11" s="94"/>
      <c r="I11" s="94"/>
      <c r="J11" s="94"/>
      <c r="K11" s="94"/>
    </row>
    <row r="12" spans="5:11" ht="15">
      <c r="E12" s="94"/>
      <c r="F12" s="94"/>
      <c r="G12" s="94"/>
      <c r="H12" s="94"/>
      <c r="I12" s="94"/>
      <c r="J12" s="94"/>
      <c r="K12" s="94"/>
    </row>
    <row r="13" spans="5:11" ht="15">
      <c r="E13" s="94"/>
      <c r="F13" s="94"/>
      <c r="G13" s="94"/>
      <c r="H13" s="94"/>
      <c r="I13" s="94"/>
      <c r="J13" s="94"/>
      <c r="K13" s="94"/>
    </row>
    <row r="14" spans="5:11" ht="15">
      <c r="E14" s="94"/>
      <c r="F14" s="94"/>
      <c r="G14" s="94"/>
      <c r="H14" s="94"/>
      <c r="I14" s="94"/>
      <c r="J14" s="94"/>
      <c r="K14" s="94"/>
    </row>
  </sheetData>
  <sheetProtection password="CE88"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SAMAST 01</cp:lastModifiedBy>
  <cp:lastPrinted>2024-06-15T05:08:16Z</cp:lastPrinted>
  <dcterms:created xsi:type="dcterms:W3CDTF">2009-01-30T06:42:42Z</dcterms:created>
  <dcterms:modified xsi:type="dcterms:W3CDTF">2024-06-15T05:10:54Z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bk6IQKrMH/i9B7w94GBm2EVeoGw=</vt:lpwstr>
  </property>
</Properties>
</file>