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9468" tabRatio="838" firstSheet="2" activeTab="2"/>
  </bookViews>
  <sheets>
    <sheet name="BoQ1" sheetId="1" state="veryHidden" r:id="rId1"/>
    <sheet name="BoQ2" sheetId="2" state="veryHidden" r:id="rId2"/>
    <sheet name="Macros" sheetId="3" r:id="rId3"/>
  </sheets>
  <externalReferences>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 localSheetId="1">#REF!</definedName>
    <definedName name="dfsga">#REF!</definedName>
    <definedName name="domestic_global">#REF!</definedName>
    <definedName name="Excise" localSheetId="0">#REF!</definedName>
    <definedName name="Excise" localSheetId="1">#REF!</definedName>
    <definedName name="Excise">#REF!</definedName>
    <definedName name="Excise_Duty" localSheetId="0">#REF!</definedName>
    <definedName name="Excise_Duty" localSheetId="1">#REF!</definedName>
    <definedName name="Excise_Duty">#REF!</definedName>
    <definedName name="Excised" localSheetId="0">#REF!</definedName>
    <definedName name="Excised" localSheetId="1">#REF!</definedName>
    <definedName name="Excised">#REF!</definedName>
    <definedName name="ExciseDuty">#REF!</definedName>
    <definedName name="MyList">#REF!</definedName>
    <definedName name="option9" localSheetId="0">'[2]PRICE BID'!#REF!</definedName>
    <definedName name="option9" localSheetId="1">'[2]PRICE BID'!#REF!</definedName>
    <definedName name="option9">'[2]PRICE BID'!#REF!</definedName>
    <definedName name="other_boq">'[1]Config'!$G$2:$G$5</definedName>
    <definedName name="_xlnm.Print_Area" localSheetId="0">'BoQ1'!$A$1:$BC$48</definedName>
    <definedName name="_xlnm.Print_Area" localSheetId="1">'BoQ2'!$A$1:$BC$39</definedName>
    <definedName name="Select">#REF!</definedName>
    <definedName name="SelectD1OrC1">#REF!</definedName>
    <definedName name="SelectLessOrExcess">#REF!</definedName>
    <definedName name="Service" localSheetId="0">#REF!</definedName>
    <definedName name="Service" localSheetId="1">#REF!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<sst xmlns="http://schemas.openxmlformats.org/spreadsheetml/2006/main" count="637" uniqueCount="70">
  <si>
    <t>Sl.
No.</t>
  </si>
  <si>
    <t>Item Code / Make</t>
  </si>
  <si>
    <t>Please Enable Macros to View BoQ information</t>
  </si>
  <si>
    <t>BoQ_Ver3.0</t>
  </si>
  <si>
    <t>Item Rate</t>
  </si>
  <si>
    <t>Normal</t>
  </si>
  <si>
    <t>INR Only</t>
  </si>
  <si>
    <t>INR</t>
  </si>
  <si>
    <t>Select, Excess (+), Less (-)</t>
  </si>
  <si>
    <t>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</si>
  <si>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</si>
  <si>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</si>
  <si>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</si>
  <si>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</si>
  <si>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</si>
  <si>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</si>
  <si>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</si>
  <si>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</si>
  <si>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</si>
  <si>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</si>
  <si>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</si>
  <si>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</si>
  <si>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</si>
  <si>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</si>
  <si>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</si>
  <si>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</si>
  <si>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</si>
  <si>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</si>
  <si>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</si>
  <si>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</si>
  <si>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</si>
  <si>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</si>
  <si>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</si>
  <si>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</si>
  <si>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</si>
  <si>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</si>
  <si>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</si>
  <si>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</si>
  <si>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</si>
  <si>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</si>
  <si>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</si>
  <si>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</si>
  <si>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</si>
  <si>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</si>
  <si>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</si>
  <si>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Freight and Insurance Charges ( incl Unloading &amp; Stacking)</t>
  </si>
  <si>
    <t>Contract No:  Nil</t>
  </si>
  <si>
    <r>
      <rPr>
        <b/>
        <sz val="11"/>
        <color indexed="30"/>
        <rFont val="Arial"/>
        <family val="2"/>
      </rPr>
      <t>Unit ExWorks</t>
    </r>
    <r>
      <rPr>
        <b/>
        <sz val="11"/>
        <color indexed="56"/>
        <rFont val="Arial"/>
        <family val="2"/>
      </rPr>
      <t xml:space="preserve">
(exclusive of taxes)</t>
    </r>
    <r>
      <rPr>
        <b/>
        <sz val="11"/>
        <color indexed="30"/>
        <rFont val="Arial"/>
        <family val="2"/>
      </rPr>
      <t xml:space="preserve">
</t>
    </r>
    <r>
      <rPr>
        <b/>
        <sz val="11"/>
        <rFont val="Arial"/>
        <family val="2"/>
      </rPr>
      <t xml:space="preserve">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</si>
  <si>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rPr>
        <b/>
        <sz val="11"/>
        <color indexed="30"/>
        <rFont val="Arial"/>
        <family val="2"/>
      </rPr>
      <t>TOTAL AMOUNT</t>
    </r>
    <r>
      <rPr>
        <b/>
        <sz val="11"/>
        <color indexed="18"/>
        <rFont val="Arial"/>
        <family val="2"/>
      </rPr>
      <t xml:space="preserve">  (Without Taxes)
in
</t>
    </r>
    <r>
      <rPr>
        <b/>
        <sz val="11"/>
        <color indexed="10"/>
        <rFont val="Arial"/>
        <family val="2"/>
      </rPr>
      <t>Rs.      P</t>
    </r>
  </si>
  <si>
    <r>
      <rPr>
        <b/>
        <u val="single"/>
        <sz val="11"/>
        <rFont val="Arial"/>
        <family val="2"/>
      </rPr>
      <t>PRICE SCHEDULE 1 :Supply</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</si>
  <si>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Tender Inviting Authority: Chief General manager (PP&amp;D), AEGCL</t>
  </si>
  <si>
    <t>27 C, 2.5 sqmm</t>
  </si>
  <si>
    <t>10 C, 2.5 sqmm</t>
  </si>
  <si>
    <t>5 C, 2.5 sqmm</t>
  </si>
  <si>
    <t>4 C, 2.5 sqmm</t>
  </si>
  <si>
    <t>Mtr</t>
  </si>
  <si>
    <t>19 C, 2.5 sqmm</t>
  </si>
  <si>
    <t>14 C, 2.5 sqmm</t>
  </si>
  <si>
    <t>Supply of 1.1kV grade XLPE insulated with stranded electrolytic grade Copper Control Cables as per Specifications at NAZIRA 132/33 kV :</t>
  </si>
  <si>
    <t xml:space="preserve"> 27 C, 2.5 sqmm</t>
  </si>
  <si>
    <t xml:space="preserve"> Supply of 1.1kV grade XLPE insulated with stranded electrolytic grade Copper Power Cables as per Specifications at Nazira 132/33 kV :</t>
  </si>
  <si>
    <t>2 C, 4 sqmm</t>
  </si>
  <si>
    <t xml:space="preserve"> Supply of 1.1kV grade XLPE insulated with stranded electrolytic grade Copper Control Cables as per Specifications at BOKAJAN 132/33 kV :</t>
  </si>
  <si>
    <t>2 C, 2.5 sqmm</t>
  </si>
  <si>
    <t xml:space="preserve"> Supply of 1.1kV grade XLPE insulated with stranded electrolytic grade Copper Control Cables as per Specifications at Mariani 220/132/33 kV :</t>
  </si>
  <si>
    <t xml:space="preserve"> Supply of 1.1kV grade XLPE insulated with stranded electrolytic grade Copper Power Cables as per Specifications at Mariani 220/132/33 kV  :</t>
  </si>
  <si>
    <t xml:space="preserve"> Supply of 1.1kV grade XLPE insulated with stranded electrolytic grade Copper Control Cables as per Specifications at JORHAT 132/33 kV :</t>
  </si>
  <si>
    <t>30 C, 2.5 sqmm</t>
  </si>
  <si>
    <r>
      <t xml:space="preserve">Name of Work: </t>
    </r>
    <r>
      <rPr>
        <b/>
        <sz val="11"/>
        <color indexed="10"/>
        <rFont val="Arial"/>
        <family val="2"/>
      </rPr>
      <t>Supply of Power &amp; Control Cables of 1.1 kV Class for Various Substations in Assam under Own Resource (Package-B)</t>
    </r>
  </si>
  <si>
    <r>
      <rPr>
        <b/>
        <u val="single"/>
        <sz val="11"/>
        <rFont val="Arial"/>
        <family val="2"/>
      </rPr>
      <t>PRICE SCHEDULE 2 :Freight and insurance against Supply</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</si>
</sst>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
    <numFmt numFmtId="180" formatCode="0.000"/>
    <numFmt numFmtId="181" formatCode="0.0000%"/>
    <numFmt numFmtId="182" formatCode="0.00000"/>
    <numFmt numFmtId="183" formatCode="0.0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4009]dd\ mmmm\ yyyy"/>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1"/>
      <color indexed="30"/>
      <name val="Arial"/>
      <family val="2"/>
    </font>
    <font>
      <b/>
      <sz val="11"/>
      <color indexed="18"/>
      <name val="Arial"/>
      <family val="2"/>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31"/>
      <name val="Arial"/>
      <family val="2"/>
    </font>
    <font>
      <sz val="11"/>
      <color indexed="23"/>
      <name val="Calibri"/>
      <family val="2"/>
    </font>
    <font>
      <b/>
      <sz val="14"/>
      <color indexed="17"/>
      <name val="Arial"/>
      <family val="2"/>
    </font>
    <font>
      <b/>
      <sz val="11"/>
      <color indexed="16"/>
      <name val="Arial"/>
      <family val="2"/>
    </font>
    <font>
      <b/>
      <sz val="12"/>
      <color indexed="16"/>
      <name val="Arial"/>
      <family val="2"/>
    </font>
    <font>
      <sz val="11"/>
      <color indexed="8"/>
      <name val="Arial"/>
      <family val="2"/>
    </font>
    <font>
      <sz val="11"/>
      <color indexed="8"/>
      <name val="Arial Narrow"/>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4" tint="0.7999799847602844"/>
      <name val="Arial"/>
      <family val="2"/>
    </font>
    <font>
      <sz val="11"/>
      <color theme="0" tint="-0.4999699890613556"/>
      <name val="Calibri"/>
      <family val="2"/>
    </font>
    <font>
      <b/>
      <sz val="14"/>
      <color rgb="FF007A37"/>
      <name val="Arial"/>
      <family val="2"/>
    </font>
    <font>
      <b/>
      <sz val="11"/>
      <color rgb="FF800000"/>
      <name val="Arial"/>
      <family val="2"/>
    </font>
    <font>
      <b/>
      <sz val="12"/>
      <color rgb="FF800000"/>
      <name val="Arial"/>
      <family val="2"/>
    </font>
    <font>
      <sz val="11"/>
      <color rgb="FF000000"/>
      <name val="Arial"/>
      <family val="2"/>
    </font>
    <font>
      <sz val="11"/>
      <color theme="1"/>
      <name val="Arial Narrow"/>
      <family val="2"/>
    </font>
    <font>
      <sz val="11"/>
      <color theme="1"/>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top style="thin"/>
      <bottom style="thin"/>
    </border>
    <border>
      <left>
        <color indexed="63"/>
      </left>
      <right>
        <color indexed="63"/>
      </right>
      <top>
        <color indexed="63"/>
      </top>
      <bottom style="thin"/>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02">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8" fontId="3" fillId="0" borderId="0" xfId="57" applyNumberFormat="1" applyFont="1" applyFill="1" applyAlignment="1">
      <alignment vertical="top"/>
      <protection/>
    </xf>
    <xf numFmtId="0" fontId="65"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6" fillId="0" borderId="0" xfId="57" applyNumberFormat="1" applyFont="1" applyFill="1">
      <alignment/>
      <protection/>
    </xf>
    <xf numFmtId="178" fontId="67" fillId="0" borderId="14" xfId="58" applyNumberFormat="1" applyFont="1" applyFill="1" applyBorder="1" applyAlignment="1">
      <alignment horizontal="right" vertical="top"/>
      <protection/>
    </xf>
    <xf numFmtId="178" fontId="6" fillId="0" borderId="15" xfId="58" applyNumberFormat="1" applyFont="1" applyFill="1" applyBorder="1" applyAlignment="1">
      <alignment horizontal="right" vertical="top"/>
      <protection/>
    </xf>
    <xf numFmtId="10" fontId="68" fillId="33" borderId="11" xfId="63" applyNumberFormat="1" applyFont="1" applyFill="1" applyBorder="1" applyAlignment="1">
      <alignment horizontal="center" vertical="center"/>
    </xf>
    <xf numFmtId="0" fontId="62" fillId="0" borderId="0" xfId="59" applyNumberFormat="1" applyFont="1" applyFill="1" applyBorder="1" applyAlignment="1" applyProtection="1">
      <alignment horizontal="center" vertical="center"/>
      <protection/>
    </xf>
    <xf numFmtId="2" fontId="2" fillId="0" borderId="13" xfId="57" applyNumberFormat="1" applyFont="1" applyFill="1" applyBorder="1" applyAlignment="1" applyProtection="1">
      <alignment horizontal="right" vertical="top"/>
      <protection locked="0"/>
    </xf>
    <xf numFmtId="2" fontId="2" fillId="0" borderId="11" xfId="57" applyNumberFormat="1" applyFont="1" applyFill="1" applyBorder="1" applyAlignment="1">
      <alignment horizontal="center" vertical="top" wrapText="1"/>
      <protection/>
    </xf>
    <xf numFmtId="2" fontId="2" fillId="0" borderId="13" xfId="57" applyNumberFormat="1" applyFont="1" applyFill="1" applyBorder="1" applyAlignment="1">
      <alignment horizontal="center" vertical="top" wrapText="1"/>
      <protection/>
    </xf>
    <xf numFmtId="2" fontId="2" fillId="0" borderId="16" xfId="58" applyNumberFormat="1" applyFont="1" applyFill="1" applyBorder="1" applyAlignment="1">
      <alignment horizontal="right" vertical="top"/>
      <protection/>
    </xf>
    <xf numFmtId="2" fontId="2" fillId="0" borderId="13" xfId="57" applyNumberFormat="1" applyFont="1" applyFill="1" applyBorder="1" applyAlignment="1" applyProtection="1">
      <alignment horizontal="center" vertical="top" wrapText="1"/>
      <protection/>
    </xf>
    <xf numFmtId="2" fontId="3"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6" fillId="0" borderId="13" xfId="58" applyNumberFormat="1" applyFont="1" applyFill="1" applyBorder="1" applyAlignment="1">
      <alignment vertical="top"/>
      <protection/>
    </xf>
    <xf numFmtId="0" fontId="64" fillId="0" borderId="11" xfId="58" applyNumberFormat="1" applyFont="1" applyFill="1" applyBorder="1" applyAlignment="1">
      <alignment horizontal="center" vertical="top" wrapText="1"/>
      <protection/>
    </xf>
    <xf numFmtId="0" fontId="3" fillId="0" borderId="0" xfId="57" applyNumberFormat="1" applyFont="1" applyFill="1" applyBorder="1" applyAlignment="1">
      <alignment horizontal="center" vertical="center"/>
      <protection/>
    </xf>
    <xf numFmtId="0" fontId="2" fillId="0" borderId="11"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0" fillId="0" borderId="0" xfId="57" applyNumberFormat="1" applyFill="1" applyAlignment="1">
      <alignment horizontal="center" vertical="center"/>
      <protection/>
    </xf>
    <xf numFmtId="0" fontId="3" fillId="0" borderId="12" xfId="58" applyNumberFormat="1" applyFont="1" applyFill="1" applyBorder="1" applyAlignment="1">
      <alignment horizontal="center" vertical="center"/>
      <protection/>
    </xf>
    <xf numFmtId="0" fontId="65" fillId="0" borderId="12" xfId="57" applyNumberFormat="1" applyFont="1" applyFill="1" applyBorder="1" applyAlignment="1" applyProtection="1">
      <alignment horizontal="center" vertical="center"/>
      <protection/>
    </xf>
    <xf numFmtId="0" fontId="69" fillId="33" borderId="11" xfId="58" applyNumberFormat="1" applyFont="1" applyFill="1" applyBorder="1" applyAlignment="1" applyProtection="1">
      <alignment horizontal="center" vertical="center" wrapText="1"/>
      <protection locked="0"/>
    </xf>
    <xf numFmtId="0" fontId="2" fillId="0" borderId="13" xfId="58" applyNumberFormat="1" applyFont="1" applyFill="1" applyBorder="1" applyAlignment="1">
      <alignment horizontal="left" vertical="center"/>
      <protection/>
    </xf>
    <xf numFmtId="0" fontId="2" fillId="0" borderId="10" xfId="58" applyNumberFormat="1" applyFont="1" applyFill="1" applyBorder="1" applyAlignment="1">
      <alignment horizontal="left" vertical="center"/>
      <protection/>
    </xf>
    <xf numFmtId="0" fontId="2" fillId="0" borderId="17" xfId="58" applyNumberFormat="1" applyFont="1" applyFill="1" applyBorder="1" applyAlignment="1">
      <alignment horizontal="left" vertical="center"/>
      <protection/>
    </xf>
    <xf numFmtId="0" fontId="2" fillId="0" borderId="10" xfId="57" applyNumberFormat="1" applyFont="1" applyFill="1" applyBorder="1" applyAlignment="1">
      <alignment horizontal="center" vertical="top" wrapText="1"/>
      <protection/>
    </xf>
    <xf numFmtId="0" fontId="3" fillId="0" borderId="0" xfId="58" applyNumberFormat="1" applyFont="1" applyFill="1" applyBorder="1" applyAlignment="1">
      <alignment horizontal="center" vertical="center"/>
      <protection/>
    </xf>
    <xf numFmtId="0" fontId="3" fillId="0" borderId="0"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 fontId="62" fillId="0" borderId="0" xfId="59" applyNumberFormat="1" applyFont="1" applyFill="1" applyBorder="1" applyAlignment="1" applyProtection="1">
      <alignment horizontal="center" vertical="center"/>
      <protection/>
    </xf>
    <xf numFmtId="1" fontId="3" fillId="0" borderId="0" xfId="57" applyNumberFormat="1" applyFont="1" applyFill="1" applyBorder="1" applyAlignment="1">
      <alignment horizontal="center" vertical="center"/>
      <protection/>
    </xf>
    <xf numFmtId="1" fontId="2" fillId="0" borderId="11" xfId="57" applyNumberFormat="1" applyFont="1" applyFill="1" applyBorder="1" applyAlignment="1">
      <alignment horizontal="center" vertical="center" wrapText="1"/>
      <protection/>
    </xf>
    <xf numFmtId="1" fontId="2" fillId="0" borderId="13" xfId="57" applyNumberFormat="1" applyFont="1" applyFill="1" applyBorder="1" applyAlignment="1">
      <alignment horizontal="center" vertical="center" wrapText="1"/>
      <protection/>
    </xf>
    <xf numFmtId="1" fontId="3" fillId="0" borderId="0" xfId="58" applyNumberFormat="1" applyFont="1" applyFill="1" applyBorder="1" applyAlignment="1">
      <alignment horizontal="center" vertical="center"/>
      <protection/>
    </xf>
    <xf numFmtId="1" fontId="14" fillId="0" borderId="11" xfId="58" applyNumberFormat="1" applyFont="1" applyFill="1" applyBorder="1" applyAlignment="1" applyProtection="1">
      <alignment horizontal="center" vertical="center" wrapText="1"/>
      <protection locked="0"/>
    </xf>
    <xf numFmtId="1" fontId="0" fillId="0" borderId="0" xfId="57" applyNumberFormat="1" applyFill="1" applyAlignment="1">
      <alignment horizontal="center" vertical="center"/>
      <protection/>
    </xf>
    <xf numFmtId="0" fontId="70" fillId="0" borderId="13" xfId="59" applyNumberFormat="1" applyFont="1" applyFill="1" applyBorder="1" applyAlignment="1">
      <alignment horizontal="left" vertical="center" wrapText="1"/>
      <protection/>
    </xf>
    <xf numFmtId="2" fontId="3" fillId="0" borderId="13" xfId="59" applyNumberFormat="1" applyFont="1" applyFill="1" applyBorder="1" applyAlignment="1">
      <alignment horizontal="center" vertical="center"/>
      <protection/>
    </xf>
    <xf numFmtId="0" fontId="3" fillId="0" borderId="13" xfId="59" applyFont="1" applyFill="1" applyBorder="1" applyAlignment="1">
      <alignment horizontal="center" vertical="top"/>
      <protection/>
    </xf>
    <xf numFmtId="0" fontId="2" fillId="0" borderId="13" xfId="59" applyFont="1" applyFill="1" applyBorder="1" applyAlignment="1">
      <alignment vertical="top" wrapText="1"/>
      <protection/>
    </xf>
    <xf numFmtId="0" fontId="3" fillId="0" borderId="10" xfId="59" applyFont="1" applyFill="1" applyBorder="1" applyAlignment="1">
      <alignment horizontal="center" vertical="center"/>
      <protection/>
    </xf>
    <xf numFmtId="0" fontId="71" fillId="0" borderId="13" xfId="0" applyFont="1" applyFill="1" applyBorder="1" applyAlignment="1">
      <alignment wrapText="1"/>
    </xf>
    <xf numFmtId="0" fontId="3" fillId="0" borderId="13" xfId="57" applyFont="1" applyFill="1" applyBorder="1" applyAlignment="1">
      <alignment horizontal="center" vertical="center"/>
      <protection/>
    </xf>
    <xf numFmtId="0" fontId="2" fillId="0" borderId="13" xfId="59" applyFont="1" applyFill="1" applyBorder="1" applyAlignment="1">
      <alignment horizontal="center" vertical="top"/>
      <protection/>
    </xf>
    <xf numFmtId="178" fontId="3" fillId="0" borderId="13" xfId="59" applyNumberFormat="1" applyFont="1" applyFill="1" applyBorder="1" applyAlignment="1">
      <alignment horizontal="center" vertical="top"/>
      <protection/>
    </xf>
    <xf numFmtId="0" fontId="3" fillId="0" borderId="13" xfId="57" applyFont="1" applyFill="1" applyBorder="1" applyAlignment="1">
      <alignment horizontal="center" vertical="top"/>
      <protection/>
    </xf>
    <xf numFmtId="0" fontId="71" fillId="0" borderId="13" xfId="0" applyFont="1" applyFill="1" applyBorder="1" applyAlignment="1">
      <alignment/>
    </xf>
    <xf numFmtId="0" fontId="3" fillId="0" borderId="13" xfId="57" applyFont="1" applyFill="1" applyBorder="1" applyAlignment="1">
      <alignment vertical="top"/>
      <protection/>
    </xf>
    <xf numFmtId="0" fontId="71" fillId="0" borderId="19" xfId="0" applyFont="1" applyFill="1" applyBorder="1" applyAlignment="1">
      <alignment horizontal="justify" vertical="center" wrapText="1"/>
    </xf>
    <xf numFmtId="0" fontId="72" fillId="0" borderId="19" xfId="0" applyFont="1" applyFill="1" applyBorder="1" applyAlignment="1">
      <alignment horizontal="center" vertical="center" wrapText="1"/>
    </xf>
    <xf numFmtId="0" fontId="71" fillId="0" borderId="20" xfId="0" applyFont="1" applyFill="1" applyBorder="1" applyAlignment="1">
      <alignment horizontal="justify" vertical="center" wrapText="1"/>
    </xf>
    <xf numFmtId="0" fontId="72" fillId="0" borderId="20" xfId="0" applyFont="1" applyFill="1" applyBorder="1" applyAlignment="1">
      <alignment horizontal="center" vertical="center" wrapText="1"/>
    </xf>
    <xf numFmtId="0" fontId="2" fillId="0" borderId="10"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center" wrapText="1"/>
      <protection/>
    </xf>
    <xf numFmtId="0" fontId="6" fillId="0" borderId="17" xfId="58" applyNumberFormat="1" applyFont="1" applyFill="1" applyBorder="1" applyAlignment="1">
      <alignment horizontal="center" vertical="center" wrapText="1"/>
      <protection/>
    </xf>
    <xf numFmtId="0" fontId="6" fillId="0" borderId="21" xfId="58" applyNumberFormat="1" applyFont="1" applyFill="1" applyBorder="1" applyAlignment="1">
      <alignment horizontal="center" vertical="center"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18"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7"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2095500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2095500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rnav\Documents\AEGCL\IIIT%20Bay\IIITBAY-%20Tender%20Doc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7">
    <tabColor theme="4" tint="-0.4999699890613556"/>
    <pageSetUpPr fitToPage="1"/>
  </sheetPr>
  <dimension ref="A1:II49"/>
  <sheetViews>
    <sheetView showGridLines="0" zoomScale="90" zoomScaleNormal="90" zoomScalePageLayoutView="0" workbookViewId="0" topLeftCell="A1">
      <selection activeCell="A7" sqref="A7:BC7"/>
    </sheetView>
  </sheetViews>
  <sheetFormatPr defaultColWidth="9.140625" defaultRowHeight="15"/>
  <cols>
    <col min="1" max="1" width="15.140625" style="35" customWidth="1"/>
    <col min="2" max="2" width="75.140625" style="35" customWidth="1"/>
    <col min="3" max="3" width="9.7109375" style="54" hidden="1" customWidth="1"/>
    <col min="4" max="4" width="12.28125" style="72" bestFit="1" customWidth="1"/>
    <col min="5" max="5" width="16.00390625" style="54" customWidth="1"/>
    <col min="6" max="6" width="14.421875" style="35" hidden="1" customWidth="1"/>
    <col min="7" max="7" width="8.421875" style="35" hidden="1" customWidth="1"/>
    <col min="8" max="8" width="6.28125" style="35" hidden="1" customWidth="1"/>
    <col min="9" max="9" width="13.7109375" style="35" hidden="1" customWidth="1"/>
    <col min="10" max="10" width="10.28125" style="35" hidden="1" customWidth="1"/>
    <col min="11" max="11" width="11.421875" style="35" hidden="1" customWidth="1"/>
    <col min="12" max="12" width="15.421875" style="35" hidden="1" customWidth="1"/>
    <col min="13" max="13" width="21.8515625" style="35" customWidth="1"/>
    <col min="14" max="14" width="15.28125" style="36" hidden="1" customWidth="1"/>
    <col min="15" max="15" width="14.28125" style="35" hidden="1" customWidth="1"/>
    <col min="16" max="16" width="17.28125" style="35" hidden="1" customWidth="1"/>
    <col min="17" max="17" width="18.421875" style="35" hidden="1" customWidth="1"/>
    <col min="18" max="18" width="17.421875" style="35" hidden="1" customWidth="1"/>
    <col min="19" max="19" width="14.7109375" style="35" hidden="1" customWidth="1"/>
    <col min="20" max="20" width="14.8515625" style="35" hidden="1" customWidth="1"/>
    <col min="21" max="21" width="16.421875" style="35" hidden="1" customWidth="1"/>
    <col min="22" max="22" width="13.00390625" style="35" hidden="1" customWidth="1"/>
    <col min="23" max="51" width="9.140625" style="35" hidden="1" customWidth="1"/>
    <col min="52" max="52" width="10.28125" style="35" hidden="1" customWidth="1"/>
    <col min="53" max="53" width="20.28125" style="35" customWidth="1"/>
    <col min="54" max="54" width="16.28125" style="35" hidden="1" customWidth="1"/>
    <col min="55" max="55" width="43.57421875" style="35" customWidth="1"/>
    <col min="56" max="238" width="9.140625" style="35" customWidth="1"/>
    <col min="239" max="243" width="9.140625" style="37" customWidth="1"/>
    <col min="244" max="16384" width="9.140625" style="35" customWidth="1"/>
  </cols>
  <sheetData>
    <row r="1" spans="1:243" s="1" customFormat="1" ht="25.5" customHeight="1">
      <c r="A1" s="95" t="str">
        <f>B2&amp;" BoQ"</f>
        <v>Item Rate BoQ</v>
      </c>
      <c r="B1" s="95"/>
      <c r="C1" s="95"/>
      <c r="D1" s="95"/>
      <c r="E1" s="95"/>
      <c r="F1" s="95"/>
      <c r="G1" s="95"/>
      <c r="H1" s="95"/>
      <c r="I1" s="95"/>
      <c r="J1" s="95"/>
      <c r="K1" s="95"/>
      <c r="L1" s="95"/>
      <c r="O1" s="2"/>
      <c r="P1" s="2"/>
      <c r="Q1" s="3"/>
      <c r="IE1" s="3"/>
      <c r="IF1" s="3"/>
      <c r="IG1" s="3"/>
      <c r="IH1" s="3"/>
      <c r="II1" s="3"/>
    </row>
    <row r="2" spans="1:17" s="1" customFormat="1" ht="25.5" customHeight="1" hidden="1">
      <c r="A2" s="4" t="s">
        <v>3</v>
      </c>
      <c r="B2" s="4" t="s">
        <v>4</v>
      </c>
      <c r="C2" s="41" t="s">
        <v>5</v>
      </c>
      <c r="D2" s="66" t="s">
        <v>6</v>
      </c>
      <c r="E2" s="4" t="s">
        <v>7</v>
      </c>
      <c r="J2" s="5"/>
      <c r="K2" s="5"/>
      <c r="L2" s="5"/>
      <c r="O2" s="2"/>
      <c r="P2" s="2"/>
      <c r="Q2" s="3"/>
    </row>
    <row r="3" spans="1:243" s="1" customFormat="1" ht="30" customHeight="1" hidden="1">
      <c r="A3" s="1" t="s">
        <v>8</v>
      </c>
      <c r="C3" s="51" t="s">
        <v>9</v>
      </c>
      <c r="D3" s="67"/>
      <c r="E3" s="51"/>
      <c r="IE3" s="3"/>
      <c r="IF3" s="3"/>
      <c r="IG3" s="3"/>
      <c r="IH3" s="3"/>
      <c r="II3" s="3"/>
    </row>
    <row r="4" spans="1:243" s="6" customFormat="1" ht="30.75" customHeight="1">
      <c r="A4" s="96" t="s">
        <v>50</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IE4" s="7"/>
      <c r="IF4" s="7"/>
      <c r="IG4" s="7"/>
      <c r="IH4" s="7"/>
      <c r="II4" s="7"/>
    </row>
    <row r="5" spans="1:243" s="6" customFormat="1" ht="30.75" customHeight="1">
      <c r="A5" s="96" t="s">
        <v>68</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IE5" s="7"/>
      <c r="IF5" s="7"/>
      <c r="IG5" s="7"/>
      <c r="IH5" s="7"/>
      <c r="II5" s="7"/>
    </row>
    <row r="6" spans="1:243" s="6" customFormat="1" ht="30.75" customHeight="1">
      <c r="A6" s="96" t="s">
        <v>46</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IE6" s="7"/>
      <c r="IF6" s="7"/>
      <c r="IG6" s="7"/>
      <c r="IH6" s="7"/>
      <c r="II6" s="7"/>
    </row>
    <row r="7" spans="1:243" s="6" customFormat="1" ht="29.25" customHeight="1" hidden="1">
      <c r="A7" s="97" t="s">
        <v>10</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IE7" s="7"/>
      <c r="IF7" s="7"/>
      <c r="IG7" s="7"/>
      <c r="IH7" s="7"/>
      <c r="II7" s="7"/>
    </row>
    <row r="8" spans="1:243" s="9" customFormat="1" ht="65.25" customHeight="1">
      <c r="A8" s="8" t="s">
        <v>43</v>
      </c>
      <c r="B8" s="98"/>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100"/>
      <c r="IE8" s="10"/>
      <c r="IF8" s="10"/>
      <c r="IG8" s="10"/>
      <c r="IH8" s="10"/>
      <c r="II8" s="10"/>
    </row>
    <row r="9" spans="1:243" s="11" customFormat="1" ht="61.5" customHeight="1">
      <c r="A9" s="89" t="s">
        <v>49</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1"/>
      <c r="IE9" s="12"/>
      <c r="IF9" s="12"/>
      <c r="IG9" s="12"/>
      <c r="IH9" s="12"/>
      <c r="II9" s="12"/>
    </row>
    <row r="10" spans="1:243" s="11" customFormat="1" ht="26.25" customHeight="1">
      <c r="A10" s="52" t="s">
        <v>11</v>
      </c>
      <c r="B10" s="52" t="s">
        <v>12</v>
      </c>
      <c r="C10" s="52" t="s">
        <v>12</v>
      </c>
      <c r="D10" s="68" t="s">
        <v>11</v>
      </c>
      <c r="E10" s="52" t="s">
        <v>12</v>
      </c>
      <c r="F10" s="52" t="s">
        <v>13</v>
      </c>
      <c r="G10" s="52" t="s">
        <v>13</v>
      </c>
      <c r="H10" s="52" t="s">
        <v>14</v>
      </c>
      <c r="I10" s="52" t="s">
        <v>12</v>
      </c>
      <c r="J10" s="52" t="s">
        <v>11</v>
      </c>
      <c r="K10" s="52" t="s">
        <v>15</v>
      </c>
      <c r="L10" s="52" t="s">
        <v>12</v>
      </c>
      <c r="M10" s="52" t="s">
        <v>11</v>
      </c>
      <c r="N10" s="52" t="s">
        <v>13</v>
      </c>
      <c r="O10" s="52" t="s">
        <v>13</v>
      </c>
      <c r="P10" s="52" t="s">
        <v>13</v>
      </c>
      <c r="Q10" s="52" t="s">
        <v>13</v>
      </c>
      <c r="R10" s="52" t="s">
        <v>14</v>
      </c>
      <c r="S10" s="52" t="s">
        <v>14</v>
      </c>
      <c r="T10" s="52" t="s">
        <v>13</v>
      </c>
      <c r="U10" s="52" t="s">
        <v>13</v>
      </c>
      <c r="V10" s="52" t="s">
        <v>13</v>
      </c>
      <c r="W10" s="52" t="s">
        <v>13</v>
      </c>
      <c r="X10" s="52" t="s">
        <v>14</v>
      </c>
      <c r="Y10" s="52" t="s">
        <v>14</v>
      </c>
      <c r="Z10" s="52" t="s">
        <v>13</v>
      </c>
      <c r="AA10" s="52" t="s">
        <v>13</v>
      </c>
      <c r="AB10" s="52" t="s">
        <v>13</v>
      </c>
      <c r="AC10" s="52" t="s">
        <v>13</v>
      </c>
      <c r="AD10" s="52" t="s">
        <v>14</v>
      </c>
      <c r="AE10" s="52" t="s">
        <v>14</v>
      </c>
      <c r="AF10" s="52" t="s">
        <v>13</v>
      </c>
      <c r="AG10" s="52" t="s">
        <v>13</v>
      </c>
      <c r="AH10" s="52" t="s">
        <v>13</v>
      </c>
      <c r="AI10" s="52" t="s">
        <v>13</v>
      </c>
      <c r="AJ10" s="52" t="s">
        <v>14</v>
      </c>
      <c r="AK10" s="52" t="s">
        <v>14</v>
      </c>
      <c r="AL10" s="52" t="s">
        <v>13</v>
      </c>
      <c r="AM10" s="52" t="s">
        <v>13</v>
      </c>
      <c r="AN10" s="52" t="s">
        <v>13</v>
      </c>
      <c r="AO10" s="52" t="s">
        <v>13</v>
      </c>
      <c r="AP10" s="52" t="s">
        <v>14</v>
      </c>
      <c r="AQ10" s="52" t="s">
        <v>14</v>
      </c>
      <c r="AR10" s="52" t="s">
        <v>13</v>
      </c>
      <c r="AS10" s="52" t="s">
        <v>13</v>
      </c>
      <c r="AT10" s="52" t="s">
        <v>11</v>
      </c>
      <c r="AU10" s="52" t="s">
        <v>11</v>
      </c>
      <c r="AV10" s="52" t="s">
        <v>14</v>
      </c>
      <c r="AW10" s="52" t="s">
        <v>14</v>
      </c>
      <c r="AX10" s="52" t="s">
        <v>11</v>
      </c>
      <c r="AY10" s="52" t="s">
        <v>11</v>
      </c>
      <c r="AZ10" s="52" t="s">
        <v>16</v>
      </c>
      <c r="BA10" s="52" t="s">
        <v>11</v>
      </c>
      <c r="BB10" s="52" t="s">
        <v>11</v>
      </c>
      <c r="BC10" s="52" t="s">
        <v>12</v>
      </c>
      <c r="IE10" s="12"/>
      <c r="IF10" s="12"/>
      <c r="IG10" s="12"/>
      <c r="IH10" s="12"/>
      <c r="II10" s="12"/>
    </row>
    <row r="11" spans="1:243" s="14" customFormat="1" ht="94.5" customHeight="1">
      <c r="A11" s="13" t="s">
        <v>0</v>
      </c>
      <c r="B11" s="13" t="s">
        <v>17</v>
      </c>
      <c r="C11" s="52" t="s">
        <v>1</v>
      </c>
      <c r="D11" s="68" t="s">
        <v>18</v>
      </c>
      <c r="E11" s="52" t="s">
        <v>19</v>
      </c>
      <c r="F11" s="13" t="s">
        <v>44</v>
      </c>
      <c r="G11" s="13"/>
      <c r="H11" s="13"/>
      <c r="I11" s="13" t="s">
        <v>20</v>
      </c>
      <c r="J11" s="13" t="s">
        <v>21</v>
      </c>
      <c r="K11" s="13" t="s">
        <v>22</v>
      </c>
      <c r="L11" s="13" t="s">
        <v>23</v>
      </c>
      <c r="M11" s="16" t="s">
        <v>47</v>
      </c>
      <c r="N11" s="13" t="s">
        <v>24</v>
      </c>
      <c r="O11" s="13" t="s">
        <v>25</v>
      </c>
      <c r="P11" s="13" t="s">
        <v>45</v>
      </c>
      <c r="Q11" s="13" t="s">
        <v>26</v>
      </c>
      <c r="R11" s="13"/>
      <c r="S11" s="13"/>
      <c r="T11" s="13" t="s">
        <v>27</v>
      </c>
      <c r="U11" s="13" t="s">
        <v>28</v>
      </c>
      <c r="V11" s="13" t="s">
        <v>29</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0" t="s">
        <v>48</v>
      </c>
      <c r="BB11" s="17" t="s">
        <v>30</v>
      </c>
      <c r="BC11" s="50" t="s">
        <v>31</v>
      </c>
      <c r="IE11" s="15"/>
      <c r="IF11" s="15"/>
      <c r="IG11" s="15"/>
      <c r="IH11" s="15"/>
      <c r="II11" s="15"/>
    </row>
    <row r="12" spans="1:243" s="14" customFormat="1" ht="13.5">
      <c r="A12" s="18">
        <v>1</v>
      </c>
      <c r="B12" s="18">
        <v>2</v>
      </c>
      <c r="C12" s="53">
        <v>3</v>
      </c>
      <c r="D12" s="69">
        <v>4</v>
      </c>
      <c r="E12" s="53">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14" customFormat="1" ht="27.75" thickBot="1">
      <c r="A13" s="75">
        <v>1</v>
      </c>
      <c r="B13" s="76" t="s">
        <v>58</v>
      </c>
      <c r="C13" s="73"/>
      <c r="D13" s="81"/>
      <c r="E13" s="82"/>
      <c r="F13" s="18"/>
      <c r="G13" s="18"/>
      <c r="H13" s="18"/>
      <c r="I13" s="18"/>
      <c r="J13" s="18"/>
      <c r="K13" s="18"/>
      <c r="L13" s="18"/>
      <c r="M13" s="84"/>
      <c r="N13" s="18"/>
      <c r="O13" s="18"/>
      <c r="P13" s="18"/>
      <c r="Q13" s="18"/>
      <c r="R13" s="18"/>
      <c r="S13" s="13"/>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61"/>
      <c r="BB13" s="61"/>
      <c r="BC13" s="18"/>
      <c r="IE13" s="15"/>
      <c r="IF13" s="15"/>
      <c r="IG13" s="15"/>
      <c r="IH13" s="15"/>
      <c r="II13" s="15"/>
    </row>
    <row r="14" spans="1:243" s="24" customFormat="1" ht="14.25" thickBot="1">
      <c r="A14" s="77">
        <v>1.1</v>
      </c>
      <c r="B14" s="85" t="s">
        <v>59</v>
      </c>
      <c r="C14" s="73"/>
      <c r="D14" s="86">
        <v>1701</v>
      </c>
      <c r="E14" s="79" t="s">
        <v>55</v>
      </c>
      <c r="F14" s="47"/>
      <c r="G14" s="26"/>
      <c r="H14" s="20"/>
      <c r="I14" s="19" t="s">
        <v>34</v>
      </c>
      <c r="J14" s="21">
        <f aca="true" t="shared" si="0" ref="J14:J19">IF(I14="Less(-)",-1,1)</f>
        <v>1</v>
      </c>
      <c r="K14" s="22" t="s">
        <v>40</v>
      </c>
      <c r="L14" s="22" t="s">
        <v>7</v>
      </c>
      <c r="M14" s="48"/>
      <c r="N14" s="42"/>
      <c r="O14" s="42"/>
      <c r="P14" s="46"/>
      <c r="Q14" s="42"/>
      <c r="R14" s="42"/>
      <c r="S14" s="43"/>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5">
        <f aca="true" t="shared" si="1" ref="BA14:BA19">total_amount_ba($B$2,$D$2,D14,F14,J14,K14,M14)</f>
        <v>0</v>
      </c>
      <c r="BB14" s="45">
        <f aca="true" t="shared" si="2" ref="BB14:BB19">BA14+SUM(N14:AZ14)</f>
        <v>0</v>
      </c>
      <c r="BC14" s="23" t="str">
        <f aca="true" t="shared" si="3" ref="BC14:BC19">SpellNumber(L14,BB14)</f>
        <v>INR Zero Only</v>
      </c>
      <c r="IE14" s="25">
        <v>1.01</v>
      </c>
      <c r="IF14" s="25" t="s">
        <v>35</v>
      </c>
      <c r="IG14" s="25" t="s">
        <v>32</v>
      </c>
      <c r="IH14" s="25">
        <v>123.223</v>
      </c>
      <c r="II14" s="25" t="s">
        <v>33</v>
      </c>
    </row>
    <row r="15" spans="1:243" s="24" customFormat="1" ht="14.25" thickBot="1">
      <c r="A15" s="77">
        <v>1.2</v>
      </c>
      <c r="B15" s="87" t="s">
        <v>56</v>
      </c>
      <c r="C15" s="73"/>
      <c r="D15" s="88">
        <v>1398</v>
      </c>
      <c r="E15" s="79" t="s">
        <v>55</v>
      </c>
      <c r="F15" s="47"/>
      <c r="G15" s="26"/>
      <c r="H15" s="20"/>
      <c r="I15" s="19" t="s">
        <v>34</v>
      </c>
      <c r="J15" s="21">
        <f t="shared" si="0"/>
        <v>1</v>
      </c>
      <c r="K15" s="22" t="s">
        <v>40</v>
      </c>
      <c r="L15" s="22" t="s">
        <v>7</v>
      </c>
      <c r="M15" s="48"/>
      <c r="N15" s="42"/>
      <c r="O15" s="42"/>
      <c r="P15" s="46"/>
      <c r="Q15" s="42"/>
      <c r="R15" s="42"/>
      <c r="S15" s="43"/>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5">
        <f t="shared" si="1"/>
        <v>0</v>
      </c>
      <c r="BB15" s="45">
        <f t="shared" si="2"/>
        <v>0</v>
      </c>
      <c r="BC15" s="23" t="str">
        <f t="shared" si="3"/>
        <v>INR Zero Only</v>
      </c>
      <c r="IE15" s="25">
        <v>1.01</v>
      </c>
      <c r="IF15" s="25" t="s">
        <v>35</v>
      </c>
      <c r="IG15" s="25" t="s">
        <v>32</v>
      </c>
      <c r="IH15" s="25">
        <v>123.223</v>
      </c>
      <c r="II15" s="25" t="s">
        <v>33</v>
      </c>
    </row>
    <row r="16" spans="1:243" s="24" customFormat="1" ht="14.25" thickBot="1">
      <c r="A16" s="77">
        <v>1.3</v>
      </c>
      <c r="B16" s="87" t="s">
        <v>57</v>
      </c>
      <c r="C16" s="73"/>
      <c r="D16" s="88">
        <v>608</v>
      </c>
      <c r="E16" s="79" t="s">
        <v>55</v>
      </c>
      <c r="F16" s="47"/>
      <c r="G16" s="26"/>
      <c r="H16" s="20"/>
      <c r="I16" s="19" t="s">
        <v>34</v>
      </c>
      <c r="J16" s="21">
        <f t="shared" si="0"/>
        <v>1</v>
      </c>
      <c r="K16" s="22" t="s">
        <v>40</v>
      </c>
      <c r="L16" s="22" t="s">
        <v>7</v>
      </c>
      <c r="M16" s="48"/>
      <c r="N16" s="42"/>
      <c r="O16" s="42"/>
      <c r="P16" s="46"/>
      <c r="Q16" s="42"/>
      <c r="R16" s="42"/>
      <c r="S16" s="43"/>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5">
        <f t="shared" si="1"/>
        <v>0</v>
      </c>
      <c r="BB16" s="45">
        <f t="shared" si="2"/>
        <v>0</v>
      </c>
      <c r="BC16" s="23" t="str">
        <f t="shared" si="3"/>
        <v>INR Zero Only</v>
      </c>
      <c r="IE16" s="25">
        <v>1.01</v>
      </c>
      <c r="IF16" s="25" t="s">
        <v>35</v>
      </c>
      <c r="IG16" s="25" t="s">
        <v>32</v>
      </c>
      <c r="IH16" s="25">
        <v>123.223</v>
      </c>
      <c r="II16" s="25" t="s">
        <v>33</v>
      </c>
    </row>
    <row r="17" spans="1:243" s="24" customFormat="1" ht="14.25" thickBot="1">
      <c r="A17" s="77">
        <v>1.4</v>
      </c>
      <c r="B17" s="87" t="s">
        <v>52</v>
      </c>
      <c r="C17" s="73"/>
      <c r="D17" s="88">
        <v>5629</v>
      </c>
      <c r="E17" s="79" t="s">
        <v>55</v>
      </c>
      <c r="F17" s="47"/>
      <c r="G17" s="26"/>
      <c r="H17" s="20"/>
      <c r="I17" s="19" t="s">
        <v>34</v>
      </c>
      <c r="J17" s="21">
        <f t="shared" si="0"/>
        <v>1</v>
      </c>
      <c r="K17" s="22" t="s">
        <v>40</v>
      </c>
      <c r="L17" s="22" t="s">
        <v>7</v>
      </c>
      <c r="M17" s="48"/>
      <c r="N17" s="42"/>
      <c r="O17" s="42"/>
      <c r="P17" s="46"/>
      <c r="Q17" s="42"/>
      <c r="R17" s="42"/>
      <c r="S17" s="43"/>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5">
        <f t="shared" si="1"/>
        <v>0</v>
      </c>
      <c r="BB17" s="45">
        <f t="shared" si="2"/>
        <v>0</v>
      </c>
      <c r="BC17" s="23" t="str">
        <f t="shared" si="3"/>
        <v>INR Zero Only</v>
      </c>
      <c r="IE17" s="25">
        <v>1.01</v>
      </c>
      <c r="IF17" s="25" t="s">
        <v>35</v>
      </c>
      <c r="IG17" s="25" t="s">
        <v>32</v>
      </c>
      <c r="IH17" s="25">
        <v>123.223</v>
      </c>
      <c r="II17" s="25" t="s">
        <v>33</v>
      </c>
    </row>
    <row r="18" spans="1:243" s="24" customFormat="1" ht="14.25" thickBot="1">
      <c r="A18" s="77">
        <v>1.5</v>
      </c>
      <c r="B18" s="87" t="s">
        <v>53</v>
      </c>
      <c r="C18" s="73"/>
      <c r="D18" s="88">
        <v>2153</v>
      </c>
      <c r="E18" s="79" t="s">
        <v>55</v>
      </c>
      <c r="F18" s="47"/>
      <c r="G18" s="26"/>
      <c r="H18" s="20"/>
      <c r="I18" s="19" t="s">
        <v>34</v>
      </c>
      <c r="J18" s="21">
        <f>IF(I18="Less(-)",-1,1)</f>
        <v>1</v>
      </c>
      <c r="K18" s="22" t="s">
        <v>40</v>
      </c>
      <c r="L18" s="22" t="s">
        <v>7</v>
      </c>
      <c r="M18" s="48"/>
      <c r="N18" s="42"/>
      <c r="O18" s="42"/>
      <c r="P18" s="46"/>
      <c r="Q18" s="42"/>
      <c r="R18" s="42"/>
      <c r="S18" s="43"/>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5">
        <f>total_amount_ba($B$2,$D$2,D18,F18,J18,K18,M18)</f>
        <v>0</v>
      </c>
      <c r="BB18" s="45">
        <f>BA18+SUM(N18:AZ18)</f>
        <v>0</v>
      </c>
      <c r="BC18" s="23" t="str">
        <f>SpellNumber(L18,BB18)</f>
        <v>INR Zero Only</v>
      </c>
      <c r="IE18" s="25">
        <v>1.01</v>
      </c>
      <c r="IF18" s="25" t="s">
        <v>35</v>
      </c>
      <c r="IG18" s="25" t="s">
        <v>32</v>
      </c>
      <c r="IH18" s="25">
        <v>123.223</v>
      </c>
      <c r="II18" s="25" t="s">
        <v>33</v>
      </c>
    </row>
    <row r="19" spans="1:243" s="24" customFormat="1" ht="14.25" thickBot="1">
      <c r="A19" s="77">
        <v>1.6</v>
      </c>
      <c r="B19" s="87" t="s">
        <v>54</v>
      </c>
      <c r="C19" s="73"/>
      <c r="D19" s="88">
        <v>8389</v>
      </c>
      <c r="E19" s="79" t="s">
        <v>55</v>
      </c>
      <c r="F19" s="47"/>
      <c r="G19" s="26"/>
      <c r="H19" s="20"/>
      <c r="I19" s="19" t="s">
        <v>34</v>
      </c>
      <c r="J19" s="21">
        <f t="shared" si="0"/>
        <v>1</v>
      </c>
      <c r="K19" s="22" t="s">
        <v>40</v>
      </c>
      <c r="L19" s="22" t="s">
        <v>7</v>
      </c>
      <c r="M19" s="48"/>
      <c r="N19" s="42"/>
      <c r="O19" s="42"/>
      <c r="P19" s="46"/>
      <c r="Q19" s="42"/>
      <c r="R19" s="42"/>
      <c r="S19" s="43"/>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5">
        <f t="shared" si="1"/>
        <v>0</v>
      </c>
      <c r="BB19" s="45">
        <f t="shared" si="2"/>
        <v>0</v>
      </c>
      <c r="BC19" s="23" t="str">
        <f t="shared" si="3"/>
        <v>INR Zero Only</v>
      </c>
      <c r="IE19" s="25">
        <v>1.01</v>
      </c>
      <c r="IF19" s="25" t="s">
        <v>35</v>
      </c>
      <c r="IG19" s="25" t="s">
        <v>32</v>
      </c>
      <c r="IH19" s="25">
        <v>123.223</v>
      </c>
      <c r="II19" s="25" t="s">
        <v>33</v>
      </c>
    </row>
    <row r="20" spans="1:243" s="14" customFormat="1" ht="27">
      <c r="A20" s="80">
        <v>2</v>
      </c>
      <c r="B20" s="76" t="s">
        <v>60</v>
      </c>
      <c r="C20" s="73"/>
      <c r="D20" s="81"/>
      <c r="E20" s="82"/>
      <c r="F20" s="18"/>
      <c r="G20" s="18"/>
      <c r="H20" s="18"/>
      <c r="I20" s="18"/>
      <c r="J20" s="18"/>
      <c r="K20" s="18"/>
      <c r="L20" s="18"/>
      <c r="M20" s="84"/>
      <c r="N20" s="18"/>
      <c r="O20" s="18"/>
      <c r="P20" s="18"/>
      <c r="Q20" s="18"/>
      <c r="R20" s="18"/>
      <c r="S20" s="13"/>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61"/>
      <c r="BB20" s="61"/>
      <c r="BC20" s="18"/>
      <c r="IE20" s="15"/>
      <c r="IF20" s="15"/>
      <c r="IG20" s="15"/>
      <c r="IH20" s="15"/>
      <c r="II20" s="15"/>
    </row>
    <row r="21" spans="1:243" s="24" customFormat="1" ht="13.5">
      <c r="A21" s="77">
        <v>2.1</v>
      </c>
      <c r="B21" s="78" t="s">
        <v>61</v>
      </c>
      <c r="C21" s="73"/>
      <c r="D21" s="74">
        <v>1592</v>
      </c>
      <c r="E21" s="79" t="s">
        <v>55</v>
      </c>
      <c r="F21" s="47"/>
      <c r="G21" s="26"/>
      <c r="H21" s="20"/>
      <c r="I21" s="19" t="s">
        <v>34</v>
      </c>
      <c r="J21" s="21">
        <f aca="true" t="shared" si="4" ref="J21:J36">IF(I21="Less(-)",-1,1)</f>
        <v>1</v>
      </c>
      <c r="K21" s="22" t="s">
        <v>40</v>
      </c>
      <c r="L21" s="22" t="s">
        <v>7</v>
      </c>
      <c r="M21" s="48"/>
      <c r="N21" s="42"/>
      <c r="O21" s="42"/>
      <c r="P21" s="46"/>
      <c r="Q21" s="42"/>
      <c r="R21" s="42"/>
      <c r="S21" s="43"/>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5">
        <f aca="true" t="shared" si="5" ref="BA21:BA36">total_amount_ba($B$2,$D$2,D21,F21,J21,K21,M21)</f>
        <v>0</v>
      </c>
      <c r="BB21" s="45">
        <f aca="true" t="shared" si="6" ref="BB21:BB36">BA21+SUM(N21:AZ21)</f>
        <v>0</v>
      </c>
      <c r="BC21" s="23" t="str">
        <f aca="true" t="shared" si="7" ref="BC21:BC36">SpellNumber(L21,BB21)</f>
        <v>INR Zero Only</v>
      </c>
      <c r="IE21" s="25">
        <v>1.01</v>
      </c>
      <c r="IF21" s="25" t="s">
        <v>35</v>
      </c>
      <c r="IG21" s="25" t="s">
        <v>32</v>
      </c>
      <c r="IH21" s="25">
        <v>123.223</v>
      </c>
      <c r="II21" s="25" t="s">
        <v>33</v>
      </c>
    </row>
    <row r="22" spans="1:243" s="14" customFormat="1" ht="27">
      <c r="A22" s="80">
        <v>3</v>
      </c>
      <c r="B22" s="76" t="s">
        <v>62</v>
      </c>
      <c r="C22" s="73"/>
      <c r="D22" s="81"/>
      <c r="E22" s="82"/>
      <c r="F22" s="18"/>
      <c r="G22" s="18"/>
      <c r="H22" s="18"/>
      <c r="I22" s="18"/>
      <c r="J22" s="18"/>
      <c r="K22" s="18"/>
      <c r="L22" s="18"/>
      <c r="M22" s="84"/>
      <c r="N22" s="18"/>
      <c r="O22" s="18"/>
      <c r="P22" s="18"/>
      <c r="Q22" s="18"/>
      <c r="R22" s="18"/>
      <c r="S22" s="13"/>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61"/>
      <c r="BB22" s="61"/>
      <c r="BC22" s="18"/>
      <c r="IE22" s="15"/>
      <c r="IF22" s="15"/>
      <c r="IG22" s="15"/>
      <c r="IH22" s="15"/>
      <c r="II22" s="15"/>
    </row>
    <row r="23" spans="1:243" s="24" customFormat="1" ht="13.5">
      <c r="A23" s="77">
        <v>3.1</v>
      </c>
      <c r="B23" s="78" t="s">
        <v>51</v>
      </c>
      <c r="C23" s="73"/>
      <c r="D23" s="74">
        <v>1311</v>
      </c>
      <c r="E23" s="79" t="s">
        <v>55</v>
      </c>
      <c r="F23" s="47"/>
      <c r="G23" s="26"/>
      <c r="H23" s="20"/>
      <c r="I23" s="19" t="s">
        <v>34</v>
      </c>
      <c r="J23" s="21">
        <f t="shared" si="4"/>
        <v>1</v>
      </c>
      <c r="K23" s="22" t="s">
        <v>40</v>
      </c>
      <c r="L23" s="22" t="s">
        <v>7</v>
      </c>
      <c r="M23" s="48"/>
      <c r="N23" s="42"/>
      <c r="O23" s="42"/>
      <c r="P23" s="46"/>
      <c r="Q23" s="42"/>
      <c r="R23" s="42"/>
      <c r="S23" s="43"/>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5">
        <f t="shared" si="5"/>
        <v>0</v>
      </c>
      <c r="BB23" s="45">
        <f t="shared" si="6"/>
        <v>0</v>
      </c>
      <c r="BC23" s="23" t="str">
        <f t="shared" si="7"/>
        <v>INR Zero Only</v>
      </c>
      <c r="IE23" s="25">
        <v>1.01</v>
      </c>
      <c r="IF23" s="25" t="s">
        <v>35</v>
      </c>
      <c r="IG23" s="25" t="s">
        <v>32</v>
      </c>
      <c r="IH23" s="25">
        <v>123.223</v>
      </c>
      <c r="II23" s="25" t="s">
        <v>33</v>
      </c>
    </row>
    <row r="24" spans="1:243" s="24" customFormat="1" ht="13.5">
      <c r="A24" s="77">
        <v>3.2</v>
      </c>
      <c r="B24" s="78" t="s">
        <v>56</v>
      </c>
      <c r="C24" s="73"/>
      <c r="D24" s="74">
        <v>300</v>
      </c>
      <c r="E24" s="79" t="s">
        <v>55</v>
      </c>
      <c r="F24" s="47"/>
      <c r="G24" s="26"/>
      <c r="H24" s="20"/>
      <c r="I24" s="19" t="s">
        <v>34</v>
      </c>
      <c r="J24" s="21">
        <f>IF(I24="Less(-)",-1,1)</f>
        <v>1</v>
      </c>
      <c r="K24" s="22" t="s">
        <v>40</v>
      </c>
      <c r="L24" s="22" t="s">
        <v>7</v>
      </c>
      <c r="M24" s="48"/>
      <c r="N24" s="42"/>
      <c r="O24" s="42"/>
      <c r="P24" s="46"/>
      <c r="Q24" s="42"/>
      <c r="R24" s="42"/>
      <c r="S24" s="43"/>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5">
        <f>total_amount_ba($B$2,$D$2,D24,F24,J24,K24,M24)</f>
        <v>0</v>
      </c>
      <c r="BB24" s="45">
        <f>BA24+SUM(N24:AZ24)</f>
        <v>0</v>
      </c>
      <c r="BC24" s="23" t="str">
        <f>SpellNumber(L24,BB24)</f>
        <v>INR Zero Only</v>
      </c>
      <c r="IE24" s="25">
        <v>1.01</v>
      </c>
      <c r="IF24" s="25" t="s">
        <v>35</v>
      </c>
      <c r="IG24" s="25" t="s">
        <v>32</v>
      </c>
      <c r="IH24" s="25">
        <v>123.223</v>
      </c>
      <c r="II24" s="25" t="s">
        <v>33</v>
      </c>
    </row>
    <row r="25" spans="1:243" s="24" customFormat="1" ht="13.5">
      <c r="A25" s="77">
        <v>3.3</v>
      </c>
      <c r="B25" s="78" t="s">
        <v>57</v>
      </c>
      <c r="C25" s="73"/>
      <c r="D25" s="74">
        <v>560</v>
      </c>
      <c r="E25" s="79" t="s">
        <v>55</v>
      </c>
      <c r="F25" s="47"/>
      <c r="G25" s="26"/>
      <c r="H25" s="20"/>
      <c r="I25" s="19" t="s">
        <v>34</v>
      </c>
      <c r="J25" s="21">
        <f>IF(I25="Less(-)",-1,1)</f>
        <v>1</v>
      </c>
      <c r="K25" s="22" t="s">
        <v>40</v>
      </c>
      <c r="L25" s="22" t="s">
        <v>7</v>
      </c>
      <c r="M25" s="48"/>
      <c r="N25" s="42"/>
      <c r="O25" s="42"/>
      <c r="P25" s="46"/>
      <c r="Q25" s="42"/>
      <c r="R25" s="42"/>
      <c r="S25" s="43"/>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5">
        <f>total_amount_ba($B$2,$D$2,D25,F25,J25,K25,M25)</f>
        <v>0</v>
      </c>
      <c r="BB25" s="45">
        <f>BA25+SUM(N25:AZ25)</f>
        <v>0</v>
      </c>
      <c r="BC25" s="23" t="str">
        <f>SpellNumber(L25,BB25)</f>
        <v>INR Zero Only</v>
      </c>
      <c r="IE25" s="25">
        <v>1.01</v>
      </c>
      <c r="IF25" s="25" t="s">
        <v>35</v>
      </c>
      <c r="IG25" s="25" t="s">
        <v>32</v>
      </c>
      <c r="IH25" s="25">
        <v>123.223</v>
      </c>
      <c r="II25" s="25" t="s">
        <v>33</v>
      </c>
    </row>
    <row r="26" spans="1:243" s="24" customFormat="1" ht="13.5">
      <c r="A26" s="77">
        <v>3.4</v>
      </c>
      <c r="B26" s="78" t="s">
        <v>52</v>
      </c>
      <c r="C26" s="73"/>
      <c r="D26" s="74">
        <v>2791</v>
      </c>
      <c r="E26" s="79" t="s">
        <v>55</v>
      </c>
      <c r="F26" s="47"/>
      <c r="G26" s="26"/>
      <c r="H26" s="20"/>
      <c r="I26" s="19" t="s">
        <v>34</v>
      </c>
      <c r="J26" s="21">
        <f>IF(I26="Less(-)",-1,1)</f>
        <v>1</v>
      </c>
      <c r="K26" s="22" t="s">
        <v>40</v>
      </c>
      <c r="L26" s="22" t="s">
        <v>7</v>
      </c>
      <c r="M26" s="48"/>
      <c r="N26" s="42"/>
      <c r="O26" s="42"/>
      <c r="P26" s="46"/>
      <c r="Q26" s="42"/>
      <c r="R26" s="42"/>
      <c r="S26" s="43"/>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5">
        <f>total_amount_ba($B$2,$D$2,D26,F26,J26,K26,M26)</f>
        <v>0</v>
      </c>
      <c r="BB26" s="45">
        <f>BA26+SUM(N26:AZ26)</f>
        <v>0</v>
      </c>
      <c r="BC26" s="23" t="str">
        <f>SpellNumber(L26,BB26)</f>
        <v>INR Zero Only</v>
      </c>
      <c r="IE26" s="25">
        <v>1.01</v>
      </c>
      <c r="IF26" s="25" t="s">
        <v>35</v>
      </c>
      <c r="IG26" s="25" t="s">
        <v>32</v>
      </c>
      <c r="IH26" s="25">
        <v>123.223</v>
      </c>
      <c r="II26" s="25" t="s">
        <v>33</v>
      </c>
    </row>
    <row r="27" spans="1:243" s="24" customFormat="1" ht="13.5">
      <c r="A27" s="77">
        <v>3.5</v>
      </c>
      <c r="B27" s="78" t="s">
        <v>53</v>
      </c>
      <c r="C27" s="73"/>
      <c r="D27" s="74">
        <v>867</v>
      </c>
      <c r="E27" s="79" t="s">
        <v>55</v>
      </c>
      <c r="F27" s="47"/>
      <c r="G27" s="26"/>
      <c r="H27" s="20"/>
      <c r="I27" s="19" t="s">
        <v>34</v>
      </c>
      <c r="J27" s="21">
        <f t="shared" si="4"/>
        <v>1</v>
      </c>
      <c r="K27" s="22" t="s">
        <v>40</v>
      </c>
      <c r="L27" s="22" t="s">
        <v>7</v>
      </c>
      <c r="M27" s="48"/>
      <c r="N27" s="42"/>
      <c r="O27" s="42"/>
      <c r="P27" s="46"/>
      <c r="Q27" s="42"/>
      <c r="R27" s="42"/>
      <c r="S27" s="43"/>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5">
        <f t="shared" si="5"/>
        <v>0</v>
      </c>
      <c r="BB27" s="45">
        <f t="shared" si="6"/>
        <v>0</v>
      </c>
      <c r="BC27" s="23" t="str">
        <f t="shared" si="7"/>
        <v>INR Zero Only</v>
      </c>
      <c r="IE27" s="25">
        <v>1.01</v>
      </c>
      <c r="IF27" s="25" t="s">
        <v>35</v>
      </c>
      <c r="IG27" s="25" t="s">
        <v>32</v>
      </c>
      <c r="IH27" s="25">
        <v>123.223</v>
      </c>
      <c r="II27" s="25" t="s">
        <v>33</v>
      </c>
    </row>
    <row r="28" spans="1:243" s="24" customFormat="1" ht="13.5">
      <c r="A28" s="77">
        <v>3.6</v>
      </c>
      <c r="B28" s="78" t="s">
        <v>54</v>
      </c>
      <c r="C28" s="73"/>
      <c r="D28" s="74">
        <v>5155</v>
      </c>
      <c r="E28" s="79" t="s">
        <v>55</v>
      </c>
      <c r="F28" s="47"/>
      <c r="G28" s="26"/>
      <c r="H28" s="20"/>
      <c r="I28" s="19" t="s">
        <v>34</v>
      </c>
      <c r="J28" s="21">
        <f t="shared" si="4"/>
        <v>1</v>
      </c>
      <c r="K28" s="22" t="s">
        <v>40</v>
      </c>
      <c r="L28" s="22" t="s">
        <v>7</v>
      </c>
      <c r="M28" s="48"/>
      <c r="N28" s="42"/>
      <c r="O28" s="42"/>
      <c r="P28" s="46"/>
      <c r="Q28" s="42"/>
      <c r="R28" s="42"/>
      <c r="S28" s="43"/>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5">
        <f t="shared" si="5"/>
        <v>0</v>
      </c>
      <c r="BB28" s="45">
        <f t="shared" si="6"/>
        <v>0</v>
      </c>
      <c r="BC28" s="23" t="str">
        <f t="shared" si="7"/>
        <v>INR Zero Only</v>
      </c>
      <c r="IE28" s="25">
        <v>1.01</v>
      </c>
      <c r="IF28" s="25" t="s">
        <v>35</v>
      </c>
      <c r="IG28" s="25" t="s">
        <v>32</v>
      </c>
      <c r="IH28" s="25">
        <v>123.223</v>
      </c>
      <c r="II28" s="25" t="s">
        <v>33</v>
      </c>
    </row>
    <row r="29" spans="1:243" s="24" customFormat="1" ht="13.5">
      <c r="A29" s="77">
        <v>3.7</v>
      </c>
      <c r="B29" s="78" t="s">
        <v>63</v>
      </c>
      <c r="C29" s="73"/>
      <c r="D29" s="74">
        <v>3020</v>
      </c>
      <c r="E29" s="79" t="s">
        <v>55</v>
      </c>
      <c r="F29" s="47"/>
      <c r="G29" s="26"/>
      <c r="H29" s="20"/>
      <c r="I29" s="19" t="s">
        <v>34</v>
      </c>
      <c r="J29" s="21">
        <f t="shared" si="4"/>
        <v>1</v>
      </c>
      <c r="K29" s="22" t="s">
        <v>40</v>
      </c>
      <c r="L29" s="22" t="s">
        <v>7</v>
      </c>
      <c r="M29" s="48"/>
      <c r="N29" s="42"/>
      <c r="O29" s="42"/>
      <c r="P29" s="46"/>
      <c r="Q29" s="42"/>
      <c r="R29" s="42"/>
      <c r="S29" s="43"/>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5">
        <f t="shared" si="5"/>
        <v>0</v>
      </c>
      <c r="BB29" s="45">
        <f t="shared" si="6"/>
        <v>0</v>
      </c>
      <c r="BC29" s="23" t="str">
        <f t="shared" si="7"/>
        <v>INR Zero Only</v>
      </c>
      <c r="IE29" s="25">
        <v>1.01</v>
      </c>
      <c r="IF29" s="25" t="s">
        <v>35</v>
      </c>
      <c r="IG29" s="25" t="s">
        <v>32</v>
      </c>
      <c r="IH29" s="25">
        <v>123.223</v>
      </c>
      <c r="II29" s="25" t="s">
        <v>33</v>
      </c>
    </row>
    <row r="30" spans="1:243" s="14" customFormat="1" ht="27">
      <c r="A30" s="80">
        <v>4</v>
      </c>
      <c r="B30" s="76" t="s">
        <v>64</v>
      </c>
      <c r="C30" s="73"/>
      <c r="D30" s="81"/>
      <c r="E30" s="82"/>
      <c r="F30" s="18"/>
      <c r="G30" s="18"/>
      <c r="H30" s="18"/>
      <c r="I30" s="18"/>
      <c r="J30" s="18"/>
      <c r="K30" s="18"/>
      <c r="L30" s="18"/>
      <c r="M30" s="84"/>
      <c r="N30" s="18"/>
      <c r="O30" s="18"/>
      <c r="P30" s="18"/>
      <c r="Q30" s="18"/>
      <c r="R30" s="18"/>
      <c r="S30" s="13"/>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61"/>
      <c r="BB30" s="61"/>
      <c r="BC30" s="18"/>
      <c r="IE30" s="15"/>
      <c r="IF30" s="15"/>
      <c r="IG30" s="15"/>
      <c r="IH30" s="15"/>
      <c r="II30" s="15"/>
    </row>
    <row r="31" spans="1:243" s="24" customFormat="1" ht="13.5">
      <c r="A31" s="77">
        <v>4.1</v>
      </c>
      <c r="B31" s="78" t="s">
        <v>51</v>
      </c>
      <c r="C31" s="73"/>
      <c r="D31" s="74">
        <v>5985</v>
      </c>
      <c r="E31" s="79" t="s">
        <v>55</v>
      </c>
      <c r="F31" s="47"/>
      <c r="G31" s="26"/>
      <c r="H31" s="20"/>
      <c r="I31" s="19" t="s">
        <v>34</v>
      </c>
      <c r="J31" s="21">
        <f t="shared" si="4"/>
        <v>1</v>
      </c>
      <c r="K31" s="22" t="s">
        <v>40</v>
      </c>
      <c r="L31" s="22" t="s">
        <v>7</v>
      </c>
      <c r="M31" s="48"/>
      <c r="N31" s="42"/>
      <c r="O31" s="42"/>
      <c r="P31" s="46"/>
      <c r="Q31" s="42"/>
      <c r="R31" s="42"/>
      <c r="S31" s="43"/>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5">
        <f t="shared" si="5"/>
        <v>0</v>
      </c>
      <c r="BB31" s="45">
        <f t="shared" si="6"/>
        <v>0</v>
      </c>
      <c r="BC31" s="23" t="str">
        <f t="shared" si="7"/>
        <v>INR Zero Only</v>
      </c>
      <c r="IE31" s="25">
        <v>1.01</v>
      </c>
      <c r="IF31" s="25" t="s">
        <v>35</v>
      </c>
      <c r="IG31" s="25" t="s">
        <v>32</v>
      </c>
      <c r="IH31" s="25">
        <v>123.223</v>
      </c>
      <c r="II31" s="25" t="s">
        <v>33</v>
      </c>
    </row>
    <row r="32" spans="1:243" s="24" customFormat="1" ht="13.5">
      <c r="A32" s="77">
        <v>4.2</v>
      </c>
      <c r="B32" s="78" t="s">
        <v>56</v>
      </c>
      <c r="C32" s="73"/>
      <c r="D32" s="74">
        <v>800</v>
      </c>
      <c r="E32" s="79" t="s">
        <v>55</v>
      </c>
      <c r="F32" s="47"/>
      <c r="G32" s="26"/>
      <c r="H32" s="20"/>
      <c r="I32" s="19" t="s">
        <v>34</v>
      </c>
      <c r="J32" s="21">
        <f t="shared" si="4"/>
        <v>1</v>
      </c>
      <c r="K32" s="22" t="s">
        <v>40</v>
      </c>
      <c r="L32" s="22" t="s">
        <v>7</v>
      </c>
      <c r="M32" s="48"/>
      <c r="N32" s="42"/>
      <c r="O32" s="42"/>
      <c r="P32" s="46"/>
      <c r="Q32" s="42"/>
      <c r="R32" s="42"/>
      <c r="S32" s="43"/>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5">
        <f t="shared" si="5"/>
        <v>0</v>
      </c>
      <c r="BB32" s="45">
        <f t="shared" si="6"/>
        <v>0</v>
      </c>
      <c r="BC32" s="23" t="str">
        <f t="shared" si="7"/>
        <v>INR Zero Only</v>
      </c>
      <c r="IE32" s="25">
        <v>1.01</v>
      </c>
      <c r="IF32" s="25" t="s">
        <v>35</v>
      </c>
      <c r="IG32" s="25" t="s">
        <v>32</v>
      </c>
      <c r="IH32" s="25">
        <v>123.223</v>
      </c>
      <c r="II32" s="25" t="s">
        <v>33</v>
      </c>
    </row>
    <row r="33" spans="1:243" s="24" customFormat="1" ht="13.5">
      <c r="A33" s="77">
        <v>4.3</v>
      </c>
      <c r="B33" s="78" t="s">
        <v>57</v>
      </c>
      <c r="C33" s="73"/>
      <c r="D33" s="74">
        <v>3870</v>
      </c>
      <c r="E33" s="79" t="s">
        <v>55</v>
      </c>
      <c r="F33" s="47"/>
      <c r="G33" s="26"/>
      <c r="H33" s="20"/>
      <c r="I33" s="19" t="s">
        <v>34</v>
      </c>
      <c r="J33" s="21">
        <f>IF(I33="Less(-)",-1,1)</f>
        <v>1</v>
      </c>
      <c r="K33" s="22" t="s">
        <v>40</v>
      </c>
      <c r="L33" s="22" t="s">
        <v>7</v>
      </c>
      <c r="M33" s="48"/>
      <c r="N33" s="42"/>
      <c r="O33" s="42"/>
      <c r="P33" s="46"/>
      <c r="Q33" s="42"/>
      <c r="R33" s="42"/>
      <c r="S33" s="43"/>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5">
        <f>total_amount_ba($B$2,$D$2,D33,F33,J33,K33,M33)</f>
        <v>0</v>
      </c>
      <c r="BB33" s="45">
        <f>BA33+SUM(N33:AZ33)</f>
        <v>0</v>
      </c>
      <c r="BC33" s="23" t="str">
        <f>SpellNumber(L33,BB33)</f>
        <v>INR Zero Only</v>
      </c>
      <c r="IE33" s="25">
        <v>1.01</v>
      </c>
      <c r="IF33" s="25" t="s">
        <v>35</v>
      </c>
      <c r="IG33" s="25" t="s">
        <v>32</v>
      </c>
      <c r="IH33" s="25">
        <v>123.223</v>
      </c>
      <c r="II33" s="25" t="s">
        <v>33</v>
      </c>
    </row>
    <row r="34" spans="1:243" s="24" customFormat="1" ht="13.5">
      <c r="A34" s="77">
        <v>4.4</v>
      </c>
      <c r="B34" s="78" t="s">
        <v>52</v>
      </c>
      <c r="C34" s="73"/>
      <c r="D34" s="74">
        <v>10964</v>
      </c>
      <c r="E34" s="79" t="s">
        <v>55</v>
      </c>
      <c r="F34" s="47"/>
      <c r="G34" s="26"/>
      <c r="H34" s="20"/>
      <c r="I34" s="19" t="s">
        <v>34</v>
      </c>
      <c r="J34" s="21">
        <f>IF(I34="Less(-)",-1,1)</f>
        <v>1</v>
      </c>
      <c r="K34" s="22" t="s">
        <v>40</v>
      </c>
      <c r="L34" s="22" t="s">
        <v>7</v>
      </c>
      <c r="M34" s="48"/>
      <c r="N34" s="42"/>
      <c r="O34" s="42"/>
      <c r="P34" s="46"/>
      <c r="Q34" s="42"/>
      <c r="R34" s="42"/>
      <c r="S34" s="43"/>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5">
        <f>total_amount_ba($B$2,$D$2,D34,F34,J34,K34,M34)</f>
        <v>0</v>
      </c>
      <c r="BB34" s="45">
        <f>BA34+SUM(N34:AZ34)</f>
        <v>0</v>
      </c>
      <c r="BC34" s="23" t="str">
        <f>SpellNumber(L34,BB34)</f>
        <v>INR Zero Only</v>
      </c>
      <c r="IE34" s="25">
        <v>1.01</v>
      </c>
      <c r="IF34" s="25" t="s">
        <v>35</v>
      </c>
      <c r="IG34" s="25" t="s">
        <v>32</v>
      </c>
      <c r="IH34" s="25">
        <v>123.223</v>
      </c>
      <c r="II34" s="25" t="s">
        <v>33</v>
      </c>
    </row>
    <row r="35" spans="1:243" s="24" customFormat="1" ht="13.5">
      <c r="A35" s="77">
        <v>4.5</v>
      </c>
      <c r="B35" s="78" t="s">
        <v>53</v>
      </c>
      <c r="C35" s="73"/>
      <c r="D35" s="74">
        <v>6759</v>
      </c>
      <c r="E35" s="79" t="s">
        <v>55</v>
      </c>
      <c r="F35" s="47"/>
      <c r="G35" s="26"/>
      <c r="H35" s="20"/>
      <c r="I35" s="19" t="s">
        <v>34</v>
      </c>
      <c r="J35" s="21">
        <f>IF(I35="Less(-)",-1,1)</f>
        <v>1</v>
      </c>
      <c r="K35" s="22" t="s">
        <v>40</v>
      </c>
      <c r="L35" s="22" t="s">
        <v>7</v>
      </c>
      <c r="M35" s="48"/>
      <c r="N35" s="42"/>
      <c r="O35" s="42"/>
      <c r="P35" s="46"/>
      <c r="Q35" s="42"/>
      <c r="R35" s="42"/>
      <c r="S35" s="43"/>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5">
        <f>total_amount_ba($B$2,$D$2,D35,F35,J35,K35,M35)</f>
        <v>0</v>
      </c>
      <c r="BB35" s="45">
        <f>BA35+SUM(N35:AZ35)</f>
        <v>0</v>
      </c>
      <c r="BC35" s="23" t="str">
        <f>SpellNumber(L35,BB35)</f>
        <v>INR Zero Only</v>
      </c>
      <c r="IE35" s="25">
        <v>1.01</v>
      </c>
      <c r="IF35" s="25" t="s">
        <v>35</v>
      </c>
      <c r="IG35" s="25" t="s">
        <v>32</v>
      </c>
      <c r="IH35" s="25">
        <v>123.223</v>
      </c>
      <c r="II35" s="25" t="s">
        <v>33</v>
      </c>
    </row>
    <row r="36" spans="1:243" s="24" customFormat="1" ht="13.5">
      <c r="A36" s="77">
        <v>4.6</v>
      </c>
      <c r="B36" s="78" t="s">
        <v>54</v>
      </c>
      <c r="C36" s="73"/>
      <c r="D36" s="74">
        <v>22449</v>
      </c>
      <c r="E36" s="79" t="s">
        <v>55</v>
      </c>
      <c r="F36" s="47"/>
      <c r="G36" s="26"/>
      <c r="H36" s="20"/>
      <c r="I36" s="19" t="s">
        <v>34</v>
      </c>
      <c r="J36" s="21">
        <f t="shared" si="4"/>
        <v>1</v>
      </c>
      <c r="K36" s="22" t="s">
        <v>40</v>
      </c>
      <c r="L36" s="22" t="s">
        <v>7</v>
      </c>
      <c r="M36" s="48"/>
      <c r="N36" s="42"/>
      <c r="O36" s="42"/>
      <c r="P36" s="46"/>
      <c r="Q36" s="42"/>
      <c r="R36" s="42"/>
      <c r="S36" s="43"/>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5">
        <f t="shared" si="5"/>
        <v>0</v>
      </c>
      <c r="BB36" s="45">
        <f t="shared" si="6"/>
        <v>0</v>
      </c>
      <c r="BC36" s="23" t="str">
        <f t="shared" si="7"/>
        <v>INR Zero Only</v>
      </c>
      <c r="IE36" s="25">
        <v>1.01</v>
      </c>
      <c r="IF36" s="25" t="s">
        <v>35</v>
      </c>
      <c r="IG36" s="25" t="s">
        <v>32</v>
      </c>
      <c r="IH36" s="25">
        <v>123.223</v>
      </c>
      <c r="II36" s="25" t="s">
        <v>33</v>
      </c>
    </row>
    <row r="37" spans="1:243" s="14" customFormat="1" ht="27">
      <c r="A37" s="80">
        <v>5</v>
      </c>
      <c r="B37" s="76" t="s">
        <v>65</v>
      </c>
      <c r="C37" s="73"/>
      <c r="D37" s="81"/>
      <c r="E37" s="82"/>
      <c r="F37" s="18"/>
      <c r="G37" s="18"/>
      <c r="H37" s="18"/>
      <c r="I37" s="18"/>
      <c r="J37" s="18"/>
      <c r="K37" s="18"/>
      <c r="L37" s="18"/>
      <c r="M37" s="84"/>
      <c r="N37" s="18"/>
      <c r="O37" s="18"/>
      <c r="P37" s="18"/>
      <c r="Q37" s="18"/>
      <c r="R37" s="18"/>
      <c r="S37" s="13"/>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61"/>
      <c r="BB37" s="61"/>
      <c r="BC37" s="18"/>
      <c r="IE37" s="15"/>
      <c r="IF37" s="15"/>
      <c r="IG37" s="15"/>
      <c r="IH37" s="15"/>
      <c r="II37" s="15"/>
    </row>
    <row r="38" spans="1:243" s="24" customFormat="1" ht="13.5">
      <c r="A38" s="77">
        <v>5.1</v>
      </c>
      <c r="B38" s="78" t="s">
        <v>61</v>
      </c>
      <c r="C38" s="73"/>
      <c r="D38" s="74">
        <v>9920</v>
      </c>
      <c r="E38" s="79" t="s">
        <v>55</v>
      </c>
      <c r="F38" s="47"/>
      <c r="G38" s="26"/>
      <c r="H38" s="20"/>
      <c r="I38" s="19" t="s">
        <v>34</v>
      </c>
      <c r="J38" s="21">
        <f aca="true" t="shared" si="8" ref="J38:J45">IF(I38="Less(-)",-1,1)</f>
        <v>1</v>
      </c>
      <c r="K38" s="22" t="s">
        <v>40</v>
      </c>
      <c r="L38" s="22" t="s">
        <v>7</v>
      </c>
      <c r="M38" s="48"/>
      <c r="N38" s="42"/>
      <c r="O38" s="42"/>
      <c r="P38" s="46"/>
      <c r="Q38" s="42"/>
      <c r="R38" s="42"/>
      <c r="S38" s="43"/>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5">
        <f aca="true" t="shared" si="9" ref="BA38:BA45">total_amount_ba($B$2,$D$2,D38,F38,J38,K38,M38)</f>
        <v>0</v>
      </c>
      <c r="BB38" s="45">
        <f aca="true" t="shared" si="10" ref="BB38:BB45">BA38+SUM(N38:AZ38)</f>
        <v>0</v>
      </c>
      <c r="BC38" s="23" t="str">
        <f aca="true" t="shared" si="11" ref="BC38:BC45">SpellNumber(L38,BB38)</f>
        <v>INR Zero Only</v>
      </c>
      <c r="IE38" s="25">
        <v>1.01</v>
      </c>
      <c r="IF38" s="25" t="s">
        <v>35</v>
      </c>
      <c r="IG38" s="25" t="s">
        <v>32</v>
      </c>
      <c r="IH38" s="25">
        <v>123.223</v>
      </c>
      <c r="II38" s="25" t="s">
        <v>33</v>
      </c>
    </row>
    <row r="39" spans="1:243" s="14" customFormat="1" ht="27">
      <c r="A39" s="80">
        <v>6</v>
      </c>
      <c r="B39" s="76" t="s">
        <v>66</v>
      </c>
      <c r="C39" s="73"/>
      <c r="D39" s="81"/>
      <c r="E39" s="82"/>
      <c r="F39" s="18"/>
      <c r="G39" s="18"/>
      <c r="H39" s="18"/>
      <c r="I39" s="18"/>
      <c r="J39" s="18"/>
      <c r="K39" s="18"/>
      <c r="L39" s="18"/>
      <c r="M39" s="84"/>
      <c r="N39" s="18"/>
      <c r="O39" s="18"/>
      <c r="P39" s="18"/>
      <c r="Q39" s="18"/>
      <c r="R39" s="18"/>
      <c r="S39" s="13"/>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61"/>
      <c r="BB39" s="61"/>
      <c r="BC39" s="18"/>
      <c r="IE39" s="15"/>
      <c r="IF39" s="15"/>
      <c r="IG39" s="15"/>
      <c r="IH39" s="15"/>
      <c r="II39" s="15"/>
    </row>
    <row r="40" spans="1:243" s="24" customFormat="1" ht="13.5">
      <c r="A40" s="77">
        <v>6.1</v>
      </c>
      <c r="B40" s="78" t="s">
        <v>67</v>
      </c>
      <c r="C40" s="73"/>
      <c r="D40" s="74">
        <v>247</v>
      </c>
      <c r="E40" s="79" t="s">
        <v>55</v>
      </c>
      <c r="F40" s="47"/>
      <c r="G40" s="26"/>
      <c r="H40" s="20"/>
      <c r="I40" s="19" t="s">
        <v>34</v>
      </c>
      <c r="J40" s="21">
        <f t="shared" si="8"/>
        <v>1</v>
      </c>
      <c r="K40" s="22" t="s">
        <v>40</v>
      </c>
      <c r="L40" s="22" t="s">
        <v>7</v>
      </c>
      <c r="M40" s="48"/>
      <c r="N40" s="42"/>
      <c r="O40" s="42"/>
      <c r="P40" s="46"/>
      <c r="Q40" s="42"/>
      <c r="R40" s="42"/>
      <c r="S40" s="43"/>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5">
        <f t="shared" si="9"/>
        <v>0</v>
      </c>
      <c r="BB40" s="45">
        <f t="shared" si="10"/>
        <v>0</v>
      </c>
      <c r="BC40" s="23" t="str">
        <f t="shared" si="11"/>
        <v>INR Zero Only</v>
      </c>
      <c r="IE40" s="25">
        <v>1.01</v>
      </c>
      <c r="IF40" s="25" t="s">
        <v>35</v>
      </c>
      <c r="IG40" s="25" t="s">
        <v>32</v>
      </c>
      <c r="IH40" s="25">
        <v>123.223</v>
      </c>
      <c r="II40" s="25" t="s">
        <v>33</v>
      </c>
    </row>
    <row r="41" spans="1:243" s="24" customFormat="1" ht="13.5">
      <c r="A41" s="77">
        <v>6.2</v>
      </c>
      <c r="B41" s="78" t="s">
        <v>51</v>
      </c>
      <c r="C41" s="73"/>
      <c r="D41" s="74">
        <v>1207</v>
      </c>
      <c r="E41" s="79" t="s">
        <v>55</v>
      </c>
      <c r="F41" s="47"/>
      <c r="G41" s="26"/>
      <c r="H41" s="20"/>
      <c r="I41" s="19" t="s">
        <v>34</v>
      </c>
      <c r="J41" s="21">
        <f t="shared" si="8"/>
        <v>1</v>
      </c>
      <c r="K41" s="22" t="s">
        <v>40</v>
      </c>
      <c r="L41" s="22" t="s">
        <v>7</v>
      </c>
      <c r="M41" s="48"/>
      <c r="N41" s="42"/>
      <c r="O41" s="42"/>
      <c r="P41" s="46"/>
      <c r="Q41" s="42"/>
      <c r="R41" s="42"/>
      <c r="S41" s="43"/>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5">
        <f t="shared" si="9"/>
        <v>0</v>
      </c>
      <c r="BB41" s="45">
        <f t="shared" si="10"/>
        <v>0</v>
      </c>
      <c r="BC41" s="23" t="str">
        <f t="shared" si="11"/>
        <v>INR Zero Only</v>
      </c>
      <c r="IE41" s="25">
        <v>1.01</v>
      </c>
      <c r="IF41" s="25" t="s">
        <v>35</v>
      </c>
      <c r="IG41" s="25" t="s">
        <v>32</v>
      </c>
      <c r="IH41" s="25">
        <v>123.223</v>
      </c>
      <c r="II41" s="25" t="s">
        <v>33</v>
      </c>
    </row>
    <row r="42" spans="1:243" s="24" customFormat="1" ht="13.5">
      <c r="A42" s="77">
        <v>6.3</v>
      </c>
      <c r="B42" s="78" t="s">
        <v>57</v>
      </c>
      <c r="C42" s="73"/>
      <c r="D42" s="74">
        <v>205</v>
      </c>
      <c r="E42" s="79" t="s">
        <v>55</v>
      </c>
      <c r="F42" s="47"/>
      <c r="G42" s="26"/>
      <c r="H42" s="20"/>
      <c r="I42" s="19" t="s">
        <v>34</v>
      </c>
      <c r="J42" s="21">
        <f t="shared" si="8"/>
        <v>1</v>
      </c>
      <c r="K42" s="22" t="s">
        <v>40</v>
      </c>
      <c r="L42" s="22" t="s">
        <v>7</v>
      </c>
      <c r="M42" s="48"/>
      <c r="N42" s="42"/>
      <c r="O42" s="42"/>
      <c r="P42" s="46"/>
      <c r="Q42" s="42"/>
      <c r="R42" s="42"/>
      <c r="S42" s="43"/>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5">
        <f t="shared" si="9"/>
        <v>0</v>
      </c>
      <c r="BB42" s="45">
        <f>BA42+SUM(N42:AZ42)</f>
        <v>0</v>
      </c>
      <c r="BC42" s="23" t="str">
        <f>SpellNumber(L42,BB42)</f>
        <v>INR Zero Only</v>
      </c>
      <c r="IE42" s="25">
        <v>1.01</v>
      </c>
      <c r="IF42" s="25" t="s">
        <v>35</v>
      </c>
      <c r="IG42" s="25" t="s">
        <v>32</v>
      </c>
      <c r="IH42" s="25">
        <v>123.223</v>
      </c>
      <c r="II42" s="25" t="s">
        <v>33</v>
      </c>
    </row>
    <row r="43" spans="1:243" s="24" customFormat="1" ht="13.5">
      <c r="A43" s="77">
        <v>6.4</v>
      </c>
      <c r="B43" s="78" t="s">
        <v>52</v>
      </c>
      <c r="C43" s="73"/>
      <c r="D43" s="74">
        <v>3812</v>
      </c>
      <c r="E43" s="79" t="s">
        <v>55</v>
      </c>
      <c r="F43" s="47"/>
      <c r="G43" s="26"/>
      <c r="H43" s="20"/>
      <c r="I43" s="19" t="s">
        <v>34</v>
      </c>
      <c r="J43" s="21">
        <f t="shared" si="8"/>
        <v>1</v>
      </c>
      <c r="K43" s="22" t="s">
        <v>40</v>
      </c>
      <c r="L43" s="22" t="s">
        <v>7</v>
      </c>
      <c r="M43" s="48"/>
      <c r="N43" s="42"/>
      <c r="O43" s="42"/>
      <c r="P43" s="46"/>
      <c r="Q43" s="42"/>
      <c r="R43" s="42"/>
      <c r="S43" s="43"/>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5">
        <f t="shared" si="9"/>
        <v>0</v>
      </c>
      <c r="BB43" s="45">
        <f>BA43+SUM(N43:AZ43)</f>
        <v>0</v>
      </c>
      <c r="BC43" s="23" t="str">
        <f>SpellNumber(L43,BB43)</f>
        <v>INR Zero Only</v>
      </c>
      <c r="IE43" s="25">
        <v>1.01</v>
      </c>
      <c r="IF43" s="25" t="s">
        <v>35</v>
      </c>
      <c r="IG43" s="25" t="s">
        <v>32</v>
      </c>
      <c r="IH43" s="25">
        <v>123.223</v>
      </c>
      <c r="II43" s="25" t="s">
        <v>33</v>
      </c>
    </row>
    <row r="44" spans="1:243" s="24" customFormat="1" ht="13.5">
      <c r="A44" s="77">
        <v>6.5</v>
      </c>
      <c r="B44" s="78" t="s">
        <v>54</v>
      </c>
      <c r="C44" s="73"/>
      <c r="D44" s="74">
        <v>7318</v>
      </c>
      <c r="E44" s="79" t="s">
        <v>55</v>
      </c>
      <c r="F44" s="47"/>
      <c r="G44" s="26"/>
      <c r="H44" s="20"/>
      <c r="I44" s="19" t="s">
        <v>34</v>
      </c>
      <c r="J44" s="21">
        <f t="shared" si="8"/>
        <v>1</v>
      </c>
      <c r="K44" s="22" t="s">
        <v>40</v>
      </c>
      <c r="L44" s="22" t="s">
        <v>7</v>
      </c>
      <c r="M44" s="48"/>
      <c r="N44" s="42"/>
      <c r="O44" s="42"/>
      <c r="P44" s="46"/>
      <c r="Q44" s="42"/>
      <c r="R44" s="42"/>
      <c r="S44" s="43"/>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5">
        <f t="shared" si="9"/>
        <v>0</v>
      </c>
      <c r="BB44" s="45">
        <f>BA44+SUM(N44:AZ44)</f>
        <v>0</v>
      </c>
      <c r="BC44" s="23" t="str">
        <f>SpellNumber(L44,BB44)</f>
        <v>INR Zero Only</v>
      </c>
      <c r="IE44" s="25">
        <v>1.01</v>
      </c>
      <c r="IF44" s="25" t="s">
        <v>35</v>
      </c>
      <c r="IG44" s="25" t="s">
        <v>32</v>
      </c>
      <c r="IH44" s="25">
        <v>123.223</v>
      </c>
      <c r="II44" s="25" t="s">
        <v>33</v>
      </c>
    </row>
    <row r="45" spans="1:243" s="24" customFormat="1" ht="13.5">
      <c r="A45" s="77">
        <v>6.6</v>
      </c>
      <c r="B45" s="83" t="s">
        <v>63</v>
      </c>
      <c r="C45" s="55"/>
      <c r="D45" s="74">
        <v>2872</v>
      </c>
      <c r="E45" s="79" t="s">
        <v>55</v>
      </c>
      <c r="F45" s="47"/>
      <c r="G45" s="26"/>
      <c r="H45" s="20"/>
      <c r="I45" s="19" t="s">
        <v>34</v>
      </c>
      <c r="J45" s="21">
        <f t="shared" si="8"/>
        <v>1</v>
      </c>
      <c r="K45" s="22" t="s">
        <v>40</v>
      </c>
      <c r="L45" s="22" t="s">
        <v>7</v>
      </c>
      <c r="M45" s="48"/>
      <c r="N45" s="42"/>
      <c r="O45" s="42"/>
      <c r="P45" s="46"/>
      <c r="Q45" s="42"/>
      <c r="R45" s="42"/>
      <c r="S45" s="43"/>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5">
        <f t="shared" si="9"/>
        <v>0</v>
      </c>
      <c r="BB45" s="45">
        <f t="shared" si="10"/>
        <v>0</v>
      </c>
      <c r="BC45" s="23" t="str">
        <f t="shared" si="11"/>
        <v>INR Zero Only</v>
      </c>
      <c r="IE45" s="25">
        <v>1.01</v>
      </c>
      <c r="IF45" s="25" t="s">
        <v>35</v>
      </c>
      <c r="IG45" s="25" t="s">
        <v>32</v>
      </c>
      <c r="IH45" s="25">
        <v>123.223</v>
      </c>
      <c r="II45" s="25" t="s">
        <v>33</v>
      </c>
    </row>
    <row r="46" spans="1:243" s="24" customFormat="1" ht="17.25">
      <c r="A46" s="58" t="s">
        <v>38</v>
      </c>
      <c r="B46" s="59"/>
      <c r="C46" s="55"/>
      <c r="D46" s="70"/>
      <c r="E46" s="62"/>
      <c r="F46" s="63"/>
      <c r="G46" s="63"/>
      <c r="H46" s="64"/>
      <c r="I46" s="64"/>
      <c r="J46" s="64"/>
      <c r="K46" s="64"/>
      <c r="L46" s="65"/>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49">
        <f>SUM(BA14:BA45)</f>
        <v>0</v>
      </c>
      <c r="BB46" s="49">
        <f>SUM(BB23:BB45)</f>
        <v>0</v>
      </c>
      <c r="BC46" s="23" t="str">
        <f>SpellNumber($E$2,BB46)</f>
        <v>INR Zero Only</v>
      </c>
      <c r="IE46" s="25">
        <v>4</v>
      </c>
      <c r="IF46" s="25" t="s">
        <v>36</v>
      </c>
      <c r="IG46" s="25" t="s">
        <v>37</v>
      </c>
      <c r="IH46" s="25">
        <v>10</v>
      </c>
      <c r="II46" s="25" t="s">
        <v>33</v>
      </c>
    </row>
    <row r="47" spans="1:243" s="33" customFormat="1" ht="21.75" customHeight="1" hidden="1">
      <c r="A47" s="59" t="s">
        <v>42</v>
      </c>
      <c r="B47" s="60"/>
      <c r="C47" s="56"/>
      <c r="D47" s="71"/>
      <c r="E47" s="57" t="s">
        <v>39</v>
      </c>
      <c r="F47" s="40"/>
      <c r="G47" s="28"/>
      <c r="H47" s="29"/>
      <c r="I47" s="29"/>
      <c r="J47" s="29"/>
      <c r="K47" s="30"/>
      <c r="L47" s="31"/>
      <c r="M47" s="32"/>
      <c r="O47" s="24"/>
      <c r="P47" s="24"/>
      <c r="Q47" s="24"/>
      <c r="R47" s="24"/>
      <c r="S47" s="24"/>
      <c r="BA47" s="38">
        <f>IF(ISBLANK(F47),0,IF(E47="Excess (+)",ROUND(#REF!+(#REF!*F47),2),IF(E47="Less (-)",ROUND(#REF!+(#REF!*F47*(-1)),2),0)))</f>
        <v>0</v>
      </c>
      <c r="BB47" s="39">
        <f>ROUND(BA47,0)</f>
        <v>0</v>
      </c>
      <c r="BC47" s="23" t="str">
        <f>SpellNumber(L47,BB47)</f>
        <v> Zero Only</v>
      </c>
      <c r="IE47" s="34"/>
      <c r="IF47" s="34"/>
      <c r="IG47" s="34"/>
      <c r="IH47" s="34"/>
      <c r="II47" s="34"/>
    </row>
    <row r="48" spans="1:243" s="33" customFormat="1" ht="17.25">
      <c r="A48" s="58" t="s">
        <v>41</v>
      </c>
      <c r="B48" s="58"/>
      <c r="C48" s="92" t="str">
        <f>SpellNumber($E$2,BA46)</f>
        <v>INR Zero Only</v>
      </c>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4"/>
      <c r="IE48" s="34"/>
      <c r="IF48" s="34"/>
      <c r="IG48" s="34"/>
      <c r="IH48" s="34"/>
      <c r="II48" s="34"/>
    </row>
    <row r="49" spans="3:243" s="14" customFormat="1" ht="14.25">
      <c r="C49" s="54"/>
      <c r="D49" s="72"/>
      <c r="E49" s="54"/>
      <c r="F49" s="35"/>
      <c r="G49" s="35"/>
      <c r="H49" s="35"/>
      <c r="I49" s="35"/>
      <c r="J49" s="35"/>
      <c r="K49" s="35"/>
      <c r="L49" s="35"/>
      <c r="M49" s="35"/>
      <c r="O49" s="35"/>
      <c r="BA49" s="35"/>
      <c r="BC49" s="35"/>
      <c r="IE49" s="15"/>
      <c r="IF49" s="15"/>
      <c r="IG49" s="15"/>
      <c r="IH49" s="15"/>
      <c r="II49" s="15"/>
    </row>
  </sheetData>
  <sheetProtection password="CCE9" sheet="1" selectLockedCells="1"/>
  <mergeCells count="8">
    <mergeCell ref="A9:BC9"/>
    <mergeCell ref="C48:BC48"/>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47">
      <formula1>IF(ISBLANK(F47),$A$3:$C$3,$B$3:$C$3)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7">
      <formula1>0</formula1>
      <formula2>IF(E47&lt;&gt;"Select",99.9,0)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7">
      <formula1>IF(E47&lt;&gt;"Select",0,-1)</formula1>
      <formula2>IF(E47&lt;&gt;"Select",99.99,-1)</formula2>
    </dataValidation>
    <dataValidation type="decimal" allowBlank="1" showInputMessage="1" showErrorMessage="1" promptTitle="Rate Entry" prompt="Please enter VAT charges in Rupees for this item. " errorTitle="Invaid Entry" error="Only Numeric Values are allowed. " sqref="M14:M19 M21 M23:M29 M40:M45 M31:M36 M3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4:H19 G21:H21 G23:H29 G31:H36 G38:H38 G40:H45">
      <formula1>0</formula1>
      <formula2>999999999999999</formula2>
    </dataValidation>
    <dataValidation type="list" allowBlank="1" showInputMessage="1" showErrorMessage="1" sqref="K14:K19 K21 K23:K29 K31:K36 K38 K40:K45">
      <formula1>"Partial Conversion, Full Conversion"</formula1>
    </dataValidation>
    <dataValidation allowBlank="1" showInputMessage="1" showErrorMessage="1" promptTitle="Addition / Deduction" prompt="Please Choose the correct One" sqref="J14:J19 J21 J23:J29 J31:J36 J38 J40:J45"/>
    <dataValidation type="list" showInputMessage="1" showErrorMessage="1" sqref="I14:I19 I21 I23:I29 I31:I36 I38 I40:I45">
      <formula1>"Excess(+), Less(-)"</formula1>
    </dataValidation>
    <dataValidation type="decimal" allowBlank="1" showInputMessage="1" showErrorMessage="1" promptTitle="Rate Entry" prompt="Please enter the Other Taxes2 in Rupees for this item. " errorTitle="Invaid Entry" error="Only Numeric Values are allowed. " sqref="N14:O19 N21:O21 N23:O29 N31:O36 N38:O38 N40:O4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19 R21 R23:R29 R31:R36 R38 R40:R4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19 Q21 Q23:Q29 Q31:Q36 Q38 Q40:Q45">
      <formula1>0</formula1>
      <formula2>999999999999999</formula2>
    </dataValidation>
    <dataValidation type="decimal" allowBlank="1" showInputMessage="1" showErrorMessage="1" promptTitle="Quantity" prompt="Please enter the Quantity for this item. " errorTitle="Invalid Entry" error="Only Numeric Values are allowed. " sqref="D13 F14:F19 F21 F23:F29 F31:F36 F38 F40:F45 D20:D4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L13:L45">
      <formula1>"INR"</formula1>
    </dataValidation>
    <dataValidation allowBlank="1" showInputMessage="1" showErrorMessage="1" promptTitle="Itemcode/Make" prompt="Please enter text" sqref="C13:C44"/>
    <dataValidation type="decimal" allowBlank="1" showInputMessage="1" showErrorMessage="1" errorTitle="Invalid Entry" error="Only Numeric Values are allowed. " sqref="A13:A45">
      <formula1>0</formula1>
      <formula2>999999999999999</formula2>
    </dataValidation>
    <dataValidation allowBlank="1" showInputMessage="1" showErrorMessage="1" promptTitle="Units" prompt="Please enter Units in text" sqref="E13:E45"/>
  </dataValidations>
  <printOptions/>
  <pageMargins left="0.5511811023622047" right="0.31496062992125984" top="0.5905511811023623" bottom="0.5118110236220472" header="0.31496062992125984" footer="0.31496062992125984"/>
  <pageSetup fitToHeight="0" fitToWidth="1"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sheetPr codeName="Sheet19">
    <tabColor theme="4" tint="-0.4999699890613556"/>
    <pageSetUpPr fitToPage="1"/>
  </sheetPr>
  <dimension ref="A1:II49"/>
  <sheetViews>
    <sheetView showGridLines="0" zoomScale="90" zoomScaleNormal="90" zoomScalePageLayoutView="0" workbookViewId="0" topLeftCell="A1">
      <selection activeCell="M14" sqref="M14"/>
    </sheetView>
  </sheetViews>
  <sheetFormatPr defaultColWidth="9.140625" defaultRowHeight="15"/>
  <cols>
    <col min="1" max="1" width="15.140625" style="35" customWidth="1"/>
    <col min="2" max="2" width="75.140625" style="35" customWidth="1"/>
    <col min="3" max="3" width="9.7109375" style="54" hidden="1" customWidth="1"/>
    <col min="4" max="4" width="12.28125" style="72" bestFit="1" customWidth="1"/>
    <col min="5" max="5" width="16.00390625" style="54" customWidth="1"/>
    <col min="6" max="6" width="14.421875" style="35" hidden="1" customWidth="1"/>
    <col min="7" max="7" width="8.421875" style="35" hidden="1" customWidth="1"/>
    <col min="8" max="8" width="6.28125" style="35" hidden="1" customWidth="1"/>
    <col min="9" max="9" width="13.7109375" style="35" hidden="1" customWidth="1"/>
    <col min="10" max="10" width="10.28125" style="35" hidden="1" customWidth="1"/>
    <col min="11" max="11" width="11.421875" style="35" hidden="1" customWidth="1"/>
    <col min="12" max="12" width="15.421875" style="35" hidden="1" customWidth="1"/>
    <col min="13" max="13" width="21.8515625" style="35" customWidth="1"/>
    <col min="14" max="14" width="15.28125" style="36" hidden="1" customWidth="1"/>
    <col min="15" max="15" width="14.28125" style="35" hidden="1" customWidth="1"/>
    <col min="16" max="16" width="17.28125" style="35" hidden="1" customWidth="1"/>
    <col min="17" max="17" width="18.421875" style="35" hidden="1" customWidth="1"/>
    <col min="18" max="18" width="17.421875" style="35" hidden="1" customWidth="1"/>
    <col min="19" max="19" width="14.7109375" style="35" hidden="1" customWidth="1"/>
    <col min="20" max="20" width="14.8515625" style="35" hidden="1" customWidth="1"/>
    <col min="21" max="21" width="16.421875" style="35" hidden="1" customWidth="1"/>
    <col min="22" max="22" width="13.00390625" style="35" hidden="1" customWidth="1"/>
    <col min="23" max="51" width="9.140625" style="35" hidden="1" customWidth="1"/>
    <col min="52" max="52" width="10.28125" style="35" hidden="1" customWidth="1"/>
    <col min="53" max="53" width="20.28125" style="35" customWidth="1"/>
    <col min="54" max="54" width="16.28125" style="35" hidden="1" customWidth="1"/>
    <col min="55" max="55" width="43.57421875" style="35" customWidth="1"/>
    <col min="56" max="238" width="9.140625" style="35" customWidth="1"/>
    <col min="239" max="243" width="9.140625" style="37" customWidth="1"/>
    <col min="244" max="16384" width="9.140625" style="35" customWidth="1"/>
  </cols>
  <sheetData>
    <row r="1" spans="1:243" s="1" customFormat="1" ht="25.5" customHeight="1">
      <c r="A1" s="95" t="str">
        <f>B2&amp;" BoQ"</f>
        <v>Item Rate BoQ</v>
      </c>
      <c r="B1" s="95"/>
      <c r="C1" s="95"/>
      <c r="D1" s="95"/>
      <c r="E1" s="95"/>
      <c r="F1" s="95"/>
      <c r="G1" s="95"/>
      <c r="H1" s="95"/>
      <c r="I1" s="95"/>
      <c r="J1" s="95"/>
      <c r="K1" s="95"/>
      <c r="L1" s="95"/>
      <c r="O1" s="2"/>
      <c r="P1" s="2"/>
      <c r="Q1" s="3"/>
      <c r="IE1" s="3"/>
      <c r="IF1" s="3"/>
      <c r="IG1" s="3"/>
      <c r="IH1" s="3"/>
      <c r="II1" s="3"/>
    </row>
    <row r="2" spans="1:17" s="1" customFormat="1" ht="25.5" customHeight="1" hidden="1">
      <c r="A2" s="4" t="s">
        <v>3</v>
      </c>
      <c r="B2" s="4" t="s">
        <v>4</v>
      </c>
      <c r="C2" s="41" t="s">
        <v>5</v>
      </c>
      <c r="D2" s="66" t="s">
        <v>6</v>
      </c>
      <c r="E2" s="4" t="s">
        <v>7</v>
      </c>
      <c r="J2" s="5"/>
      <c r="K2" s="5"/>
      <c r="L2" s="5"/>
      <c r="O2" s="2"/>
      <c r="P2" s="2"/>
      <c r="Q2" s="3"/>
    </row>
    <row r="3" spans="1:243" s="1" customFormat="1" ht="30" customHeight="1" hidden="1">
      <c r="A3" s="1" t="s">
        <v>8</v>
      </c>
      <c r="C3" s="51" t="s">
        <v>9</v>
      </c>
      <c r="D3" s="67"/>
      <c r="E3" s="51"/>
      <c r="IE3" s="3"/>
      <c r="IF3" s="3"/>
      <c r="IG3" s="3"/>
      <c r="IH3" s="3"/>
      <c r="II3" s="3"/>
    </row>
    <row r="4" spans="1:243" s="6" customFormat="1" ht="30.75" customHeight="1">
      <c r="A4" s="96" t="s">
        <v>50</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IE4" s="7"/>
      <c r="IF4" s="7"/>
      <c r="IG4" s="7"/>
      <c r="IH4" s="7"/>
      <c r="II4" s="7"/>
    </row>
    <row r="5" spans="1:243" s="6" customFormat="1" ht="30.75" customHeight="1">
      <c r="A5" s="96" t="s">
        <v>68</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IE5" s="7"/>
      <c r="IF5" s="7"/>
      <c r="IG5" s="7"/>
      <c r="IH5" s="7"/>
      <c r="II5" s="7"/>
    </row>
    <row r="6" spans="1:243" s="6" customFormat="1" ht="30.75" customHeight="1">
      <c r="A6" s="96" t="s">
        <v>46</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IE6" s="7"/>
      <c r="IF6" s="7"/>
      <c r="IG6" s="7"/>
      <c r="IH6" s="7"/>
      <c r="II6" s="7"/>
    </row>
    <row r="7" spans="1:243" s="6" customFormat="1" ht="29.25" customHeight="1" hidden="1">
      <c r="A7" s="97" t="s">
        <v>10</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IE7" s="7"/>
      <c r="IF7" s="7"/>
      <c r="IG7" s="7"/>
      <c r="IH7" s="7"/>
      <c r="II7" s="7"/>
    </row>
    <row r="8" spans="1:243" s="9" customFormat="1" ht="65.25" customHeight="1">
      <c r="A8" s="8" t="s">
        <v>43</v>
      </c>
      <c r="B8" s="98"/>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100"/>
      <c r="IE8" s="10"/>
      <c r="IF8" s="10"/>
      <c r="IG8" s="10"/>
      <c r="IH8" s="10"/>
      <c r="II8" s="10"/>
    </row>
    <row r="9" spans="1:243" s="11" customFormat="1" ht="61.5" customHeight="1">
      <c r="A9" s="89" t="s">
        <v>69</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1"/>
      <c r="IE9" s="12"/>
      <c r="IF9" s="12"/>
      <c r="IG9" s="12"/>
      <c r="IH9" s="12"/>
      <c r="II9" s="12"/>
    </row>
    <row r="10" spans="1:243" s="11" customFormat="1" ht="26.25" customHeight="1">
      <c r="A10" s="52" t="s">
        <v>11</v>
      </c>
      <c r="B10" s="52" t="s">
        <v>12</v>
      </c>
      <c r="C10" s="52" t="s">
        <v>12</v>
      </c>
      <c r="D10" s="68" t="s">
        <v>11</v>
      </c>
      <c r="E10" s="52" t="s">
        <v>12</v>
      </c>
      <c r="F10" s="52" t="s">
        <v>13</v>
      </c>
      <c r="G10" s="52" t="s">
        <v>13</v>
      </c>
      <c r="H10" s="52" t="s">
        <v>14</v>
      </c>
      <c r="I10" s="52" t="s">
        <v>12</v>
      </c>
      <c r="J10" s="52" t="s">
        <v>11</v>
      </c>
      <c r="K10" s="52" t="s">
        <v>15</v>
      </c>
      <c r="L10" s="52" t="s">
        <v>12</v>
      </c>
      <c r="M10" s="52" t="s">
        <v>11</v>
      </c>
      <c r="N10" s="52" t="s">
        <v>13</v>
      </c>
      <c r="O10" s="52" t="s">
        <v>13</v>
      </c>
      <c r="P10" s="52" t="s">
        <v>13</v>
      </c>
      <c r="Q10" s="52" t="s">
        <v>13</v>
      </c>
      <c r="R10" s="52" t="s">
        <v>14</v>
      </c>
      <c r="S10" s="52" t="s">
        <v>14</v>
      </c>
      <c r="T10" s="52" t="s">
        <v>13</v>
      </c>
      <c r="U10" s="52" t="s">
        <v>13</v>
      </c>
      <c r="V10" s="52" t="s">
        <v>13</v>
      </c>
      <c r="W10" s="52" t="s">
        <v>13</v>
      </c>
      <c r="X10" s="52" t="s">
        <v>14</v>
      </c>
      <c r="Y10" s="52" t="s">
        <v>14</v>
      </c>
      <c r="Z10" s="52" t="s">
        <v>13</v>
      </c>
      <c r="AA10" s="52" t="s">
        <v>13</v>
      </c>
      <c r="AB10" s="52" t="s">
        <v>13</v>
      </c>
      <c r="AC10" s="52" t="s">
        <v>13</v>
      </c>
      <c r="AD10" s="52" t="s">
        <v>14</v>
      </c>
      <c r="AE10" s="52" t="s">
        <v>14</v>
      </c>
      <c r="AF10" s="52" t="s">
        <v>13</v>
      </c>
      <c r="AG10" s="52" t="s">
        <v>13</v>
      </c>
      <c r="AH10" s="52" t="s">
        <v>13</v>
      </c>
      <c r="AI10" s="52" t="s">
        <v>13</v>
      </c>
      <c r="AJ10" s="52" t="s">
        <v>14</v>
      </c>
      <c r="AK10" s="52" t="s">
        <v>14</v>
      </c>
      <c r="AL10" s="52" t="s">
        <v>13</v>
      </c>
      <c r="AM10" s="52" t="s">
        <v>13</v>
      </c>
      <c r="AN10" s="52" t="s">
        <v>13</v>
      </c>
      <c r="AO10" s="52" t="s">
        <v>13</v>
      </c>
      <c r="AP10" s="52" t="s">
        <v>14</v>
      </c>
      <c r="AQ10" s="52" t="s">
        <v>14</v>
      </c>
      <c r="AR10" s="52" t="s">
        <v>13</v>
      </c>
      <c r="AS10" s="52" t="s">
        <v>13</v>
      </c>
      <c r="AT10" s="52" t="s">
        <v>11</v>
      </c>
      <c r="AU10" s="52" t="s">
        <v>11</v>
      </c>
      <c r="AV10" s="52" t="s">
        <v>14</v>
      </c>
      <c r="AW10" s="52" t="s">
        <v>14</v>
      </c>
      <c r="AX10" s="52" t="s">
        <v>11</v>
      </c>
      <c r="AY10" s="52" t="s">
        <v>11</v>
      </c>
      <c r="AZ10" s="52" t="s">
        <v>16</v>
      </c>
      <c r="BA10" s="52" t="s">
        <v>11</v>
      </c>
      <c r="BB10" s="52" t="s">
        <v>11</v>
      </c>
      <c r="BC10" s="52" t="s">
        <v>12</v>
      </c>
      <c r="IE10" s="12"/>
      <c r="IF10" s="12"/>
      <c r="IG10" s="12"/>
      <c r="IH10" s="12"/>
      <c r="II10" s="12"/>
    </row>
    <row r="11" spans="1:243" s="14" customFormat="1" ht="94.5" customHeight="1">
      <c r="A11" s="13" t="s">
        <v>0</v>
      </c>
      <c r="B11" s="13" t="s">
        <v>17</v>
      </c>
      <c r="C11" s="52" t="s">
        <v>1</v>
      </c>
      <c r="D11" s="68" t="s">
        <v>18</v>
      </c>
      <c r="E11" s="52" t="s">
        <v>19</v>
      </c>
      <c r="F11" s="13" t="s">
        <v>44</v>
      </c>
      <c r="G11" s="13"/>
      <c r="H11" s="13"/>
      <c r="I11" s="13" t="s">
        <v>20</v>
      </c>
      <c r="J11" s="13" t="s">
        <v>21</v>
      </c>
      <c r="K11" s="13" t="s">
        <v>22</v>
      </c>
      <c r="L11" s="13" t="s">
        <v>23</v>
      </c>
      <c r="M11" s="16" t="s">
        <v>47</v>
      </c>
      <c r="N11" s="13" t="s">
        <v>24</v>
      </c>
      <c r="O11" s="13" t="s">
        <v>25</v>
      </c>
      <c r="P11" s="13" t="s">
        <v>45</v>
      </c>
      <c r="Q11" s="13" t="s">
        <v>26</v>
      </c>
      <c r="R11" s="13"/>
      <c r="S11" s="13"/>
      <c r="T11" s="13" t="s">
        <v>27</v>
      </c>
      <c r="U11" s="13" t="s">
        <v>28</v>
      </c>
      <c r="V11" s="13" t="s">
        <v>29</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0" t="s">
        <v>48</v>
      </c>
      <c r="BB11" s="17" t="s">
        <v>30</v>
      </c>
      <c r="BC11" s="50" t="s">
        <v>31</v>
      </c>
      <c r="IE11" s="15"/>
      <c r="IF11" s="15"/>
      <c r="IG11" s="15"/>
      <c r="IH11" s="15"/>
      <c r="II11" s="15"/>
    </row>
    <row r="12" spans="1:243" s="14" customFormat="1" ht="13.5">
      <c r="A12" s="18">
        <v>1</v>
      </c>
      <c r="B12" s="18">
        <v>2</v>
      </c>
      <c r="C12" s="53">
        <v>3</v>
      </c>
      <c r="D12" s="69">
        <v>4</v>
      </c>
      <c r="E12" s="53">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14" customFormat="1" ht="27.75" thickBot="1">
      <c r="A13" s="75">
        <v>1</v>
      </c>
      <c r="B13" s="76" t="s">
        <v>58</v>
      </c>
      <c r="C13" s="73"/>
      <c r="D13" s="81"/>
      <c r="E13" s="82"/>
      <c r="F13" s="18"/>
      <c r="G13" s="18"/>
      <c r="H13" s="18"/>
      <c r="I13" s="18"/>
      <c r="J13" s="18"/>
      <c r="K13" s="18"/>
      <c r="L13" s="18"/>
      <c r="M13" s="84"/>
      <c r="N13" s="18"/>
      <c r="O13" s="18"/>
      <c r="P13" s="18"/>
      <c r="Q13" s="18"/>
      <c r="R13" s="18"/>
      <c r="S13" s="13"/>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61"/>
      <c r="BB13" s="61"/>
      <c r="BC13" s="18"/>
      <c r="IE13" s="15"/>
      <c r="IF13" s="15"/>
      <c r="IG13" s="15"/>
      <c r="IH13" s="15"/>
      <c r="II13" s="15"/>
    </row>
    <row r="14" spans="1:243" s="24" customFormat="1" ht="14.25" thickBot="1">
      <c r="A14" s="77">
        <v>1.1</v>
      </c>
      <c r="B14" s="85" t="s">
        <v>59</v>
      </c>
      <c r="C14" s="73"/>
      <c r="D14" s="86">
        <v>1701</v>
      </c>
      <c r="E14" s="79" t="s">
        <v>55</v>
      </c>
      <c r="F14" s="47"/>
      <c r="G14" s="26"/>
      <c r="H14" s="20"/>
      <c r="I14" s="19" t="s">
        <v>34</v>
      </c>
      <c r="J14" s="21">
        <f aca="true" t="shared" si="0" ref="J14:J19">IF(I14="Less(-)",-1,1)</f>
        <v>1</v>
      </c>
      <c r="K14" s="22" t="s">
        <v>40</v>
      </c>
      <c r="L14" s="22" t="s">
        <v>7</v>
      </c>
      <c r="M14" s="48"/>
      <c r="N14" s="42"/>
      <c r="O14" s="42"/>
      <c r="P14" s="46"/>
      <c r="Q14" s="42"/>
      <c r="R14" s="42"/>
      <c r="S14" s="43"/>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5">
        <f aca="true" t="shared" si="1" ref="BA14:BA19">total_amount_ba($B$2,$D$2,D14,F14,J14,K14,M14)</f>
        <v>0</v>
      </c>
      <c r="BB14" s="45">
        <f aca="true" t="shared" si="2" ref="BB14:BB19">BA14+SUM(N14:AZ14)</f>
        <v>0</v>
      </c>
      <c r="BC14" s="23" t="str">
        <f aca="true" t="shared" si="3" ref="BC14:BC19">SpellNumber(L14,BB14)</f>
        <v>INR Zero Only</v>
      </c>
      <c r="IE14" s="25">
        <v>1.01</v>
      </c>
      <c r="IF14" s="25" t="s">
        <v>35</v>
      </c>
      <c r="IG14" s="25" t="s">
        <v>32</v>
      </c>
      <c r="IH14" s="25">
        <v>123.223</v>
      </c>
      <c r="II14" s="25" t="s">
        <v>33</v>
      </c>
    </row>
    <row r="15" spans="1:243" s="24" customFormat="1" ht="14.25" thickBot="1">
      <c r="A15" s="77">
        <v>1.2</v>
      </c>
      <c r="B15" s="87" t="s">
        <v>56</v>
      </c>
      <c r="C15" s="73"/>
      <c r="D15" s="88">
        <v>1398</v>
      </c>
      <c r="E15" s="79" t="s">
        <v>55</v>
      </c>
      <c r="F15" s="47"/>
      <c r="G15" s="26"/>
      <c r="H15" s="20"/>
      <c r="I15" s="19" t="s">
        <v>34</v>
      </c>
      <c r="J15" s="21">
        <f t="shared" si="0"/>
        <v>1</v>
      </c>
      <c r="K15" s="22" t="s">
        <v>40</v>
      </c>
      <c r="L15" s="22" t="s">
        <v>7</v>
      </c>
      <c r="M15" s="48"/>
      <c r="N15" s="42"/>
      <c r="O15" s="42"/>
      <c r="P15" s="46"/>
      <c r="Q15" s="42"/>
      <c r="R15" s="42"/>
      <c r="S15" s="43"/>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5">
        <f t="shared" si="1"/>
        <v>0</v>
      </c>
      <c r="BB15" s="45">
        <f t="shared" si="2"/>
        <v>0</v>
      </c>
      <c r="BC15" s="23" t="str">
        <f t="shared" si="3"/>
        <v>INR Zero Only</v>
      </c>
      <c r="IE15" s="25">
        <v>1.01</v>
      </c>
      <c r="IF15" s="25" t="s">
        <v>35</v>
      </c>
      <c r="IG15" s="25" t="s">
        <v>32</v>
      </c>
      <c r="IH15" s="25">
        <v>123.223</v>
      </c>
      <c r="II15" s="25" t="s">
        <v>33</v>
      </c>
    </row>
    <row r="16" spans="1:243" s="24" customFormat="1" ht="14.25" thickBot="1">
      <c r="A16" s="77">
        <v>1.3</v>
      </c>
      <c r="B16" s="87" t="s">
        <v>57</v>
      </c>
      <c r="C16" s="73"/>
      <c r="D16" s="88">
        <v>608</v>
      </c>
      <c r="E16" s="79" t="s">
        <v>55</v>
      </c>
      <c r="F16" s="47"/>
      <c r="G16" s="26"/>
      <c r="H16" s="20"/>
      <c r="I16" s="19" t="s">
        <v>34</v>
      </c>
      <c r="J16" s="21">
        <f t="shared" si="0"/>
        <v>1</v>
      </c>
      <c r="K16" s="22" t="s">
        <v>40</v>
      </c>
      <c r="L16" s="22" t="s">
        <v>7</v>
      </c>
      <c r="M16" s="48"/>
      <c r="N16" s="42"/>
      <c r="O16" s="42"/>
      <c r="P16" s="46"/>
      <c r="Q16" s="42"/>
      <c r="R16" s="42"/>
      <c r="S16" s="43"/>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5">
        <f t="shared" si="1"/>
        <v>0</v>
      </c>
      <c r="BB16" s="45">
        <f t="shared" si="2"/>
        <v>0</v>
      </c>
      <c r="BC16" s="23" t="str">
        <f t="shared" si="3"/>
        <v>INR Zero Only</v>
      </c>
      <c r="IE16" s="25">
        <v>1.01</v>
      </c>
      <c r="IF16" s="25" t="s">
        <v>35</v>
      </c>
      <c r="IG16" s="25" t="s">
        <v>32</v>
      </c>
      <c r="IH16" s="25">
        <v>123.223</v>
      </c>
      <c r="II16" s="25" t="s">
        <v>33</v>
      </c>
    </row>
    <row r="17" spans="1:243" s="24" customFormat="1" ht="14.25" thickBot="1">
      <c r="A17" s="77">
        <v>1.4</v>
      </c>
      <c r="B17" s="87" t="s">
        <v>52</v>
      </c>
      <c r="C17" s="73"/>
      <c r="D17" s="88">
        <v>5629</v>
      </c>
      <c r="E17" s="79" t="s">
        <v>55</v>
      </c>
      <c r="F17" s="47"/>
      <c r="G17" s="26"/>
      <c r="H17" s="20"/>
      <c r="I17" s="19" t="s">
        <v>34</v>
      </c>
      <c r="J17" s="21">
        <f t="shared" si="0"/>
        <v>1</v>
      </c>
      <c r="K17" s="22" t="s">
        <v>40</v>
      </c>
      <c r="L17" s="22" t="s">
        <v>7</v>
      </c>
      <c r="M17" s="48"/>
      <c r="N17" s="42"/>
      <c r="O17" s="42"/>
      <c r="P17" s="46"/>
      <c r="Q17" s="42"/>
      <c r="R17" s="42"/>
      <c r="S17" s="43"/>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5">
        <f t="shared" si="1"/>
        <v>0</v>
      </c>
      <c r="BB17" s="45">
        <f t="shared" si="2"/>
        <v>0</v>
      </c>
      <c r="BC17" s="23" t="str">
        <f t="shared" si="3"/>
        <v>INR Zero Only</v>
      </c>
      <c r="IE17" s="25">
        <v>1.01</v>
      </c>
      <c r="IF17" s="25" t="s">
        <v>35</v>
      </c>
      <c r="IG17" s="25" t="s">
        <v>32</v>
      </c>
      <c r="IH17" s="25">
        <v>123.223</v>
      </c>
      <c r="II17" s="25" t="s">
        <v>33</v>
      </c>
    </row>
    <row r="18" spans="1:243" s="24" customFormat="1" ht="14.25" thickBot="1">
      <c r="A18" s="77">
        <v>1.5</v>
      </c>
      <c r="B18" s="87" t="s">
        <v>53</v>
      </c>
      <c r="C18" s="73"/>
      <c r="D18" s="88">
        <v>2153</v>
      </c>
      <c r="E18" s="79" t="s">
        <v>55</v>
      </c>
      <c r="F18" s="47"/>
      <c r="G18" s="26"/>
      <c r="H18" s="20"/>
      <c r="I18" s="19" t="s">
        <v>34</v>
      </c>
      <c r="J18" s="21">
        <f>IF(I18="Less(-)",-1,1)</f>
        <v>1</v>
      </c>
      <c r="K18" s="22" t="s">
        <v>40</v>
      </c>
      <c r="L18" s="22" t="s">
        <v>7</v>
      </c>
      <c r="M18" s="48"/>
      <c r="N18" s="42"/>
      <c r="O18" s="42"/>
      <c r="P18" s="46"/>
      <c r="Q18" s="42"/>
      <c r="R18" s="42"/>
      <c r="S18" s="43"/>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5">
        <f>total_amount_ba($B$2,$D$2,D18,F18,J18,K18,M18)</f>
        <v>0</v>
      </c>
      <c r="BB18" s="45">
        <f>BA18+SUM(N18:AZ18)</f>
        <v>0</v>
      </c>
      <c r="BC18" s="23" t="str">
        <f>SpellNumber(L18,BB18)</f>
        <v>INR Zero Only</v>
      </c>
      <c r="IE18" s="25">
        <v>1.01</v>
      </c>
      <c r="IF18" s="25" t="s">
        <v>35</v>
      </c>
      <c r="IG18" s="25" t="s">
        <v>32</v>
      </c>
      <c r="IH18" s="25">
        <v>123.223</v>
      </c>
      <c r="II18" s="25" t="s">
        <v>33</v>
      </c>
    </row>
    <row r="19" spans="1:243" s="24" customFormat="1" ht="14.25" thickBot="1">
      <c r="A19" s="77">
        <v>1.6</v>
      </c>
      <c r="B19" s="87" t="s">
        <v>54</v>
      </c>
      <c r="C19" s="73"/>
      <c r="D19" s="88">
        <v>8389</v>
      </c>
      <c r="E19" s="79" t="s">
        <v>55</v>
      </c>
      <c r="F19" s="47"/>
      <c r="G19" s="26"/>
      <c r="H19" s="20"/>
      <c r="I19" s="19" t="s">
        <v>34</v>
      </c>
      <c r="J19" s="21">
        <f t="shared" si="0"/>
        <v>1</v>
      </c>
      <c r="K19" s="22" t="s">
        <v>40</v>
      </c>
      <c r="L19" s="22" t="s">
        <v>7</v>
      </c>
      <c r="M19" s="48"/>
      <c r="N19" s="42"/>
      <c r="O19" s="42"/>
      <c r="P19" s="46"/>
      <c r="Q19" s="42"/>
      <c r="R19" s="42"/>
      <c r="S19" s="43"/>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5">
        <f t="shared" si="1"/>
        <v>0</v>
      </c>
      <c r="BB19" s="45">
        <f t="shared" si="2"/>
        <v>0</v>
      </c>
      <c r="BC19" s="23" t="str">
        <f t="shared" si="3"/>
        <v>INR Zero Only</v>
      </c>
      <c r="IE19" s="25">
        <v>1.01</v>
      </c>
      <c r="IF19" s="25" t="s">
        <v>35</v>
      </c>
      <c r="IG19" s="25" t="s">
        <v>32</v>
      </c>
      <c r="IH19" s="25">
        <v>123.223</v>
      </c>
      <c r="II19" s="25" t="s">
        <v>33</v>
      </c>
    </row>
    <row r="20" spans="1:243" s="14" customFormat="1" ht="27">
      <c r="A20" s="80">
        <v>2</v>
      </c>
      <c r="B20" s="76" t="s">
        <v>60</v>
      </c>
      <c r="C20" s="73"/>
      <c r="D20" s="81"/>
      <c r="E20" s="82"/>
      <c r="F20" s="18"/>
      <c r="G20" s="18"/>
      <c r="H20" s="18"/>
      <c r="I20" s="18"/>
      <c r="J20" s="18"/>
      <c r="K20" s="18"/>
      <c r="L20" s="18"/>
      <c r="M20" s="84"/>
      <c r="N20" s="18"/>
      <c r="O20" s="18"/>
      <c r="P20" s="18"/>
      <c r="Q20" s="18"/>
      <c r="R20" s="18"/>
      <c r="S20" s="13"/>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61"/>
      <c r="BB20" s="61"/>
      <c r="BC20" s="18"/>
      <c r="IE20" s="15"/>
      <c r="IF20" s="15"/>
      <c r="IG20" s="15"/>
      <c r="IH20" s="15"/>
      <c r="II20" s="15"/>
    </row>
    <row r="21" spans="1:243" s="24" customFormat="1" ht="13.5">
      <c r="A21" s="77">
        <v>2.1</v>
      </c>
      <c r="B21" s="78" t="s">
        <v>61</v>
      </c>
      <c r="C21" s="73"/>
      <c r="D21" s="74">
        <v>1592</v>
      </c>
      <c r="E21" s="79" t="s">
        <v>55</v>
      </c>
      <c r="F21" s="47"/>
      <c r="G21" s="26"/>
      <c r="H21" s="20"/>
      <c r="I21" s="19" t="s">
        <v>34</v>
      </c>
      <c r="J21" s="21">
        <f aca="true" t="shared" si="4" ref="J21:J36">IF(I21="Less(-)",-1,1)</f>
        <v>1</v>
      </c>
      <c r="K21" s="22" t="s">
        <v>40</v>
      </c>
      <c r="L21" s="22" t="s">
        <v>7</v>
      </c>
      <c r="M21" s="48"/>
      <c r="N21" s="42"/>
      <c r="O21" s="42"/>
      <c r="P21" s="46"/>
      <c r="Q21" s="42"/>
      <c r="R21" s="42"/>
      <c r="S21" s="43"/>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5">
        <f aca="true" t="shared" si="5" ref="BA21:BA36">total_amount_ba($B$2,$D$2,D21,F21,J21,K21,M21)</f>
        <v>0</v>
      </c>
      <c r="BB21" s="45">
        <f aca="true" t="shared" si="6" ref="BB21:BB36">BA21+SUM(N21:AZ21)</f>
        <v>0</v>
      </c>
      <c r="BC21" s="23" t="str">
        <f aca="true" t="shared" si="7" ref="BC21:BC36">SpellNumber(L21,BB21)</f>
        <v>INR Zero Only</v>
      </c>
      <c r="IE21" s="25">
        <v>1.01</v>
      </c>
      <c r="IF21" s="25" t="s">
        <v>35</v>
      </c>
      <c r="IG21" s="25" t="s">
        <v>32</v>
      </c>
      <c r="IH21" s="25">
        <v>123.223</v>
      </c>
      <c r="II21" s="25" t="s">
        <v>33</v>
      </c>
    </row>
    <row r="22" spans="1:243" s="14" customFormat="1" ht="27">
      <c r="A22" s="80">
        <v>3</v>
      </c>
      <c r="B22" s="76" t="s">
        <v>62</v>
      </c>
      <c r="C22" s="73"/>
      <c r="D22" s="81"/>
      <c r="E22" s="82"/>
      <c r="F22" s="18"/>
      <c r="G22" s="18"/>
      <c r="H22" s="18"/>
      <c r="I22" s="18"/>
      <c r="J22" s="18"/>
      <c r="K22" s="18"/>
      <c r="L22" s="18"/>
      <c r="M22" s="84"/>
      <c r="N22" s="18"/>
      <c r="O22" s="18"/>
      <c r="P22" s="18"/>
      <c r="Q22" s="18"/>
      <c r="R22" s="18"/>
      <c r="S22" s="13"/>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61"/>
      <c r="BB22" s="61"/>
      <c r="BC22" s="18"/>
      <c r="IE22" s="15"/>
      <c r="IF22" s="15"/>
      <c r="IG22" s="15"/>
      <c r="IH22" s="15"/>
      <c r="II22" s="15"/>
    </row>
    <row r="23" spans="1:243" s="24" customFormat="1" ht="13.5">
      <c r="A23" s="77">
        <v>3.1</v>
      </c>
      <c r="B23" s="78" t="s">
        <v>51</v>
      </c>
      <c r="C23" s="73"/>
      <c r="D23" s="74">
        <v>1311</v>
      </c>
      <c r="E23" s="79" t="s">
        <v>55</v>
      </c>
      <c r="F23" s="47"/>
      <c r="G23" s="26"/>
      <c r="H23" s="20"/>
      <c r="I23" s="19" t="s">
        <v>34</v>
      </c>
      <c r="J23" s="21">
        <f t="shared" si="4"/>
        <v>1</v>
      </c>
      <c r="K23" s="22" t="s">
        <v>40</v>
      </c>
      <c r="L23" s="22" t="s">
        <v>7</v>
      </c>
      <c r="M23" s="48"/>
      <c r="N23" s="42"/>
      <c r="O23" s="42"/>
      <c r="P23" s="46"/>
      <c r="Q23" s="42"/>
      <c r="R23" s="42"/>
      <c r="S23" s="43"/>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5">
        <f t="shared" si="5"/>
        <v>0</v>
      </c>
      <c r="BB23" s="45">
        <f t="shared" si="6"/>
        <v>0</v>
      </c>
      <c r="BC23" s="23" t="str">
        <f t="shared" si="7"/>
        <v>INR Zero Only</v>
      </c>
      <c r="IE23" s="25">
        <v>1.01</v>
      </c>
      <c r="IF23" s="25" t="s">
        <v>35</v>
      </c>
      <c r="IG23" s="25" t="s">
        <v>32</v>
      </c>
      <c r="IH23" s="25">
        <v>123.223</v>
      </c>
      <c r="II23" s="25" t="s">
        <v>33</v>
      </c>
    </row>
    <row r="24" spans="1:243" s="24" customFormat="1" ht="13.5">
      <c r="A24" s="77">
        <v>3.2</v>
      </c>
      <c r="B24" s="78" t="s">
        <v>56</v>
      </c>
      <c r="C24" s="73"/>
      <c r="D24" s="74">
        <v>300</v>
      </c>
      <c r="E24" s="79" t="s">
        <v>55</v>
      </c>
      <c r="F24" s="47"/>
      <c r="G24" s="26"/>
      <c r="H24" s="20"/>
      <c r="I24" s="19" t="s">
        <v>34</v>
      </c>
      <c r="J24" s="21">
        <f>IF(I24="Less(-)",-1,1)</f>
        <v>1</v>
      </c>
      <c r="K24" s="22" t="s">
        <v>40</v>
      </c>
      <c r="L24" s="22" t="s">
        <v>7</v>
      </c>
      <c r="M24" s="48"/>
      <c r="N24" s="42"/>
      <c r="O24" s="42"/>
      <c r="P24" s="46"/>
      <c r="Q24" s="42"/>
      <c r="R24" s="42"/>
      <c r="S24" s="43"/>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5">
        <f>total_amount_ba($B$2,$D$2,D24,F24,J24,K24,M24)</f>
        <v>0</v>
      </c>
      <c r="BB24" s="45">
        <f>BA24+SUM(N24:AZ24)</f>
        <v>0</v>
      </c>
      <c r="BC24" s="23" t="str">
        <f>SpellNumber(L24,BB24)</f>
        <v>INR Zero Only</v>
      </c>
      <c r="IE24" s="25">
        <v>1.01</v>
      </c>
      <c r="IF24" s="25" t="s">
        <v>35</v>
      </c>
      <c r="IG24" s="25" t="s">
        <v>32</v>
      </c>
      <c r="IH24" s="25">
        <v>123.223</v>
      </c>
      <c r="II24" s="25" t="s">
        <v>33</v>
      </c>
    </row>
    <row r="25" spans="1:243" s="24" customFormat="1" ht="13.5">
      <c r="A25" s="77">
        <v>3.3</v>
      </c>
      <c r="B25" s="78" t="s">
        <v>57</v>
      </c>
      <c r="C25" s="73"/>
      <c r="D25" s="74">
        <v>560</v>
      </c>
      <c r="E25" s="79" t="s">
        <v>55</v>
      </c>
      <c r="F25" s="47"/>
      <c r="G25" s="26"/>
      <c r="H25" s="20"/>
      <c r="I25" s="19" t="s">
        <v>34</v>
      </c>
      <c r="J25" s="21">
        <f>IF(I25="Less(-)",-1,1)</f>
        <v>1</v>
      </c>
      <c r="K25" s="22" t="s">
        <v>40</v>
      </c>
      <c r="L25" s="22" t="s">
        <v>7</v>
      </c>
      <c r="M25" s="48"/>
      <c r="N25" s="42"/>
      <c r="O25" s="42"/>
      <c r="P25" s="46"/>
      <c r="Q25" s="42"/>
      <c r="R25" s="42"/>
      <c r="S25" s="43"/>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5">
        <f>total_amount_ba($B$2,$D$2,D25,F25,J25,K25,M25)</f>
        <v>0</v>
      </c>
      <c r="BB25" s="45">
        <f>BA25+SUM(N25:AZ25)</f>
        <v>0</v>
      </c>
      <c r="BC25" s="23" t="str">
        <f>SpellNumber(L25,BB25)</f>
        <v>INR Zero Only</v>
      </c>
      <c r="IE25" s="25">
        <v>1.01</v>
      </c>
      <c r="IF25" s="25" t="s">
        <v>35</v>
      </c>
      <c r="IG25" s="25" t="s">
        <v>32</v>
      </c>
      <c r="IH25" s="25">
        <v>123.223</v>
      </c>
      <c r="II25" s="25" t="s">
        <v>33</v>
      </c>
    </row>
    <row r="26" spans="1:243" s="24" customFormat="1" ht="13.5">
      <c r="A26" s="77">
        <v>3.4</v>
      </c>
      <c r="B26" s="78" t="s">
        <v>52</v>
      </c>
      <c r="C26" s="73"/>
      <c r="D26" s="74">
        <v>2791</v>
      </c>
      <c r="E26" s="79" t="s">
        <v>55</v>
      </c>
      <c r="F26" s="47"/>
      <c r="G26" s="26"/>
      <c r="H26" s="20"/>
      <c r="I26" s="19" t="s">
        <v>34</v>
      </c>
      <c r="J26" s="21">
        <f>IF(I26="Less(-)",-1,1)</f>
        <v>1</v>
      </c>
      <c r="K26" s="22" t="s">
        <v>40</v>
      </c>
      <c r="L26" s="22" t="s">
        <v>7</v>
      </c>
      <c r="M26" s="48"/>
      <c r="N26" s="42"/>
      <c r="O26" s="42"/>
      <c r="P26" s="46"/>
      <c r="Q26" s="42"/>
      <c r="R26" s="42"/>
      <c r="S26" s="43"/>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5">
        <f>total_amount_ba($B$2,$D$2,D26,F26,J26,K26,M26)</f>
        <v>0</v>
      </c>
      <c r="BB26" s="45">
        <f>BA26+SUM(N26:AZ26)</f>
        <v>0</v>
      </c>
      <c r="BC26" s="23" t="str">
        <f>SpellNumber(L26,BB26)</f>
        <v>INR Zero Only</v>
      </c>
      <c r="IE26" s="25">
        <v>1.01</v>
      </c>
      <c r="IF26" s="25" t="s">
        <v>35</v>
      </c>
      <c r="IG26" s="25" t="s">
        <v>32</v>
      </c>
      <c r="IH26" s="25">
        <v>123.223</v>
      </c>
      <c r="II26" s="25" t="s">
        <v>33</v>
      </c>
    </row>
    <row r="27" spans="1:243" s="24" customFormat="1" ht="13.5">
      <c r="A27" s="77">
        <v>3.5</v>
      </c>
      <c r="B27" s="78" t="s">
        <v>53</v>
      </c>
      <c r="C27" s="73"/>
      <c r="D27" s="74">
        <v>867</v>
      </c>
      <c r="E27" s="79" t="s">
        <v>55</v>
      </c>
      <c r="F27" s="47"/>
      <c r="G27" s="26"/>
      <c r="H27" s="20"/>
      <c r="I27" s="19" t="s">
        <v>34</v>
      </c>
      <c r="J27" s="21">
        <f t="shared" si="4"/>
        <v>1</v>
      </c>
      <c r="K27" s="22" t="s">
        <v>40</v>
      </c>
      <c r="L27" s="22" t="s">
        <v>7</v>
      </c>
      <c r="M27" s="48"/>
      <c r="N27" s="42"/>
      <c r="O27" s="42"/>
      <c r="P27" s="46"/>
      <c r="Q27" s="42"/>
      <c r="R27" s="42"/>
      <c r="S27" s="43"/>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5">
        <f t="shared" si="5"/>
        <v>0</v>
      </c>
      <c r="BB27" s="45">
        <f t="shared" si="6"/>
        <v>0</v>
      </c>
      <c r="BC27" s="23" t="str">
        <f t="shared" si="7"/>
        <v>INR Zero Only</v>
      </c>
      <c r="IE27" s="25">
        <v>1.01</v>
      </c>
      <c r="IF27" s="25" t="s">
        <v>35</v>
      </c>
      <c r="IG27" s="25" t="s">
        <v>32</v>
      </c>
      <c r="IH27" s="25">
        <v>123.223</v>
      </c>
      <c r="II27" s="25" t="s">
        <v>33</v>
      </c>
    </row>
    <row r="28" spans="1:243" s="24" customFormat="1" ht="13.5">
      <c r="A28" s="77">
        <v>3.6</v>
      </c>
      <c r="B28" s="78" t="s">
        <v>54</v>
      </c>
      <c r="C28" s="73"/>
      <c r="D28" s="74">
        <v>5155</v>
      </c>
      <c r="E28" s="79" t="s">
        <v>55</v>
      </c>
      <c r="F28" s="47"/>
      <c r="G28" s="26"/>
      <c r="H28" s="20"/>
      <c r="I28" s="19" t="s">
        <v>34</v>
      </c>
      <c r="J28" s="21">
        <f t="shared" si="4"/>
        <v>1</v>
      </c>
      <c r="K28" s="22" t="s">
        <v>40</v>
      </c>
      <c r="L28" s="22" t="s">
        <v>7</v>
      </c>
      <c r="M28" s="48"/>
      <c r="N28" s="42"/>
      <c r="O28" s="42"/>
      <c r="P28" s="46"/>
      <c r="Q28" s="42"/>
      <c r="R28" s="42"/>
      <c r="S28" s="43"/>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5">
        <f t="shared" si="5"/>
        <v>0</v>
      </c>
      <c r="BB28" s="45">
        <f t="shared" si="6"/>
        <v>0</v>
      </c>
      <c r="BC28" s="23" t="str">
        <f t="shared" si="7"/>
        <v>INR Zero Only</v>
      </c>
      <c r="IE28" s="25">
        <v>1.01</v>
      </c>
      <c r="IF28" s="25" t="s">
        <v>35</v>
      </c>
      <c r="IG28" s="25" t="s">
        <v>32</v>
      </c>
      <c r="IH28" s="25">
        <v>123.223</v>
      </c>
      <c r="II28" s="25" t="s">
        <v>33</v>
      </c>
    </row>
    <row r="29" spans="1:243" s="24" customFormat="1" ht="13.5">
      <c r="A29" s="77">
        <v>3.7</v>
      </c>
      <c r="B29" s="78" t="s">
        <v>63</v>
      </c>
      <c r="C29" s="73"/>
      <c r="D29" s="74">
        <v>3020</v>
      </c>
      <c r="E29" s="79" t="s">
        <v>55</v>
      </c>
      <c r="F29" s="47"/>
      <c r="G29" s="26"/>
      <c r="H29" s="20"/>
      <c r="I29" s="19" t="s">
        <v>34</v>
      </c>
      <c r="J29" s="21">
        <f t="shared" si="4"/>
        <v>1</v>
      </c>
      <c r="K29" s="22" t="s">
        <v>40</v>
      </c>
      <c r="L29" s="22" t="s">
        <v>7</v>
      </c>
      <c r="M29" s="48"/>
      <c r="N29" s="42"/>
      <c r="O29" s="42"/>
      <c r="P29" s="46"/>
      <c r="Q29" s="42"/>
      <c r="R29" s="42"/>
      <c r="S29" s="43"/>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5">
        <f t="shared" si="5"/>
        <v>0</v>
      </c>
      <c r="BB29" s="45">
        <f t="shared" si="6"/>
        <v>0</v>
      </c>
      <c r="BC29" s="23" t="str">
        <f t="shared" si="7"/>
        <v>INR Zero Only</v>
      </c>
      <c r="IE29" s="25">
        <v>1.01</v>
      </c>
      <c r="IF29" s="25" t="s">
        <v>35</v>
      </c>
      <c r="IG29" s="25" t="s">
        <v>32</v>
      </c>
      <c r="IH29" s="25">
        <v>123.223</v>
      </c>
      <c r="II29" s="25" t="s">
        <v>33</v>
      </c>
    </row>
    <row r="30" spans="1:243" s="14" customFormat="1" ht="27">
      <c r="A30" s="80">
        <v>4</v>
      </c>
      <c r="B30" s="76" t="s">
        <v>64</v>
      </c>
      <c r="C30" s="73"/>
      <c r="D30" s="81"/>
      <c r="E30" s="82"/>
      <c r="F30" s="18"/>
      <c r="G30" s="18"/>
      <c r="H30" s="18"/>
      <c r="I30" s="18"/>
      <c r="J30" s="18"/>
      <c r="K30" s="18"/>
      <c r="L30" s="18"/>
      <c r="M30" s="84"/>
      <c r="N30" s="18"/>
      <c r="O30" s="18"/>
      <c r="P30" s="18"/>
      <c r="Q30" s="18"/>
      <c r="R30" s="18"/>
      <c r="S30" s="13"/>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61"/>
      <c r="BB30" s="61"/>
      <c r="BC30" s="18"/>
      <c r="IE30" s="15"/>
      <c r="IF30" s="15"/>
      <c r="IG30" s="15"/>
      <c r="IH30" s="15"/>
      <c r="II30" s="15"/>
    </row>
    <row r="31" spans="1:243" s="24" customFormat="1" ht="13.5">
      <c r="A31" s="77">
        <v>4.1</v>
      </c>
      <c r="B31" s="78" t="s">
        <v>51</v>
      </c>
      <c r="C31" s="73"/>
      <c r="D31" s="74">
        <v>5985</v>
      </c>
      <c r="E31" s="79" t="s">
        <v>55</v>
      </c>
      <c r="F31" s="47"/>
      <c r="G31" s="26"/>
      <c r="H31" s="20"/>
      <c r="I31" s="19" t="s">
        <v>34</v>
      </c>
      <c r="J31" s="21">
        <f t="shared" si="4"/>
        <v>1</v>
      </c>
      <c r="K31" s="22" t="s">
        <v>40</v>
      </c>
      <c r="L31" s="22" t="s">
        <v>7</v>
      </c>
      <c r="M31" s="48"/>
      <c r="N31" s="42"/>
      <c r="O31" s="42"/>
      <c r="P31" s="46"/>
      <c r="Q31" s="42"/>
      <c r="R31" s="42"/>
      <c r="S31" s="43"/>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5">
        <f t="shared" si="5"/>
        <v>0</v>
      </c>
      <c r="BB31" s="45">
        <f t="shared" si="6"/>
        <v>0</v>
      </c>
      <c r="BC31" s="23" t="str">
        <f t="shared" si="7"/>
        <v>INR Zero Only</v>
      </c>
      <c r="IE31" s="25">
        <v>1.01</v>
      </c>
      <c r="IF31" s="25" t="s">
        <v>35</v>
      </c>
      <c r="IG31" s="25" t="s">
        <v>32</v>
      </c>
      <c r="IH31" s="25">
        <v>123.223</v>
      </c>
      <c r="II31" s="25" t="s">
        <v>33</v>
      </c>
    </row>
    <row r="32" spans="1:243" s="24" customFormat="1" ht="13.5">
      <c r="A32" s="77">
        <v>4.2</v>
      </c>
      <c r="B32" s="78" t="s">
        <v>56</v>
      </c>
      <c r="C32" s="73"/>
      <c r="D32" s="74">
        <v>800</v>
      </c>
      <c r="E32" s="79" t="s">
        <v>55</v>
      </c>
      <c r="F32" s="47"/>
      <c r="G32" s="26"/>
      <c r="H32" s="20"/>
      <c r="I32" s="19" t="s">
        <v>34</v>
      </c>
      <c r="J32" s="21">
        <f t="shared" si="4"/>
        <v>1</v>
      </c>
      <c r="K32" s="22" t="s">
        <v>40</v>
      </c>
      <c r="L32" s="22" t="s">
        <v>7</v>
      </c>
      <c r="M32" s="48"/>
      <c r="N32" s="42"/>
      <c r="O32" s="42"/>
      <c r="P32" s="46"/>
      <c r="Q32" s="42"/>
      <c r="R32" s="42"/>
      <c r="S32" s="43"/>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5">
        <f t="shared" si="5"/>
        <v>0</v>
      </c>
      <c r="BB32" s="45">
        <f t="shared" si="6"/>
        <v>0</v>
      </c>
      <c r="BC32" s="23" t="str">
        <f t="shared" si="7"/>
        <v>INR Zero Only</v>
      </c>
      <c r="IE32" s="25">
        <v>1.01</v>
      </c>
      <c r="IF32" s="25" t="s">
        <v>35</v>
      </c>
      <c r="IG32" s="25" t="s">
        <v>32</v>
      </c>
      <c r="IH32" s="25">
        <v>123.223</v>
      </c>
      <c r="II32" s="25" t="s">
        <v>33</v>
      </c>
    </row>
    <row r="33" spans="1:243" s="24" customFormat="1" ht="13.5">
      <c r="A33" s="77">
        <v>4.3</v>
      </c>
      <c r="B33" s="78" t="s">
        <v>57</v>
      </c>
      <c r="C33" s="73"/>
      <c r="D33" s="74">
        <v>3870</v>
      </c>
      <c r="E33" s="79" t="s">
        <v>55</v>
      </c>
      <c r="F33" s="47"/>
      <c r="G33" s="26"/>
      <c r="H33" s="20"/>
      <c r="I33" s="19" t="s">
        <v>34</v>
      </c>
      <c r="J33" s="21">
        <f>IF(I33="Less(-)",-1,1)</f>
        <v>1</v>
      </c>
      <c r="K33" s="22" t="s">
        <v>40</v>
      </c>
      <c r="L33" s="22" t="s">
        <v>7</v>
      </c>
      <c r="M33" s="48"/>
      <c r="N33" s="42"/>
      <c r="O33" s="42"/>
      <c r="P33" s="46"/>
      <c r="Q33" s="42"/>
      <c r="R33" s="42"/>
      <c r="S33" s="43"/>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5">
        <f>total_amount_ba($B$2,$D$2,D33,F33,J33,K33,M33)</f>
        <v>0</v>
      </c>
      <c r="BB33" s="45">
        <f>BA33+SUM(N33:AZ33)</f>
        <v>0</v>
      </c>
      <c r="BC33" s="23" t="str">
        <f>SpellNumber(L33,BB33)</f>
        <v>INR Zero Only</v>
      </c>
      <c r="IE33" s="25">
        <v>1.01</v>
      </c>
      <c r="IF33" s="25" t="s">
        <v>35</v>
      </c>
      <c r="IG33" s="25" t="s">
        <v>32</v>
      </c>
      <c r="IH33" s="25">
        <v>123.223</v>
      </c>
      <c r="II33" s="25" t="s">
        <v>33</v>
      </c>
    </row>
    <row r="34" spans="1:243" s="24" customFormat="1" ht="13.5">
      <c r="A34" s="77">
        <v>4.4</v>
      </c>
      <c r="B34" s="78" t="s">
        <v>52</v>
      </c>
      <c r="C34" s="73"/>
      <c r="D34" s="74">
        <v>10964</v>
      </c>
      <c r="E34" s="79" t="s">
        <v>55</v>
      </c>
      <c r="F34" s="47"/>
      <c r="G34" s="26"/>
      <c r="H34" s="20"/>
      <c r="I34" s="19" t="s">
        <v>34</v>
      </c>
      <c r="J34" s="21">
        <f>IF(I34="Less(-)",-1,1)</f>
        <v>1</v>
      </c>
      <c r="K34" s="22" t="s">
        <v>40</v>
      </c>
      <c r="L34" s="22" t="s">
        <v>7</v>
      </c>
      <c r="M34" s="48"/>
      <c r="N34" s="42"/>
      <c r="O34" s="42"/>
      <c r="P34" s="46"/>
      <c r="Q34" s="42"/>
      <c r="R34" s="42"/>
      <c r="S34" s="43"/>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5">
        <f>total_amount_ba($B$2,$D$2,D34,F34,J34,K34,M34)</f>
        <v>0</v>
      </c>
      <c r="BB34" s="45">
        <f>BA34+SUM(N34:AZ34)</f>
        <v>0</v>
      </c>
      <c r="BC34" s="23" t="str">
        <f>SpellNumber(L34,BB34)</f>
        <v>INR Zero Only</v>
      </c>
      <c r="IE34" s="25">
        <v>1.01</v>
      </c>
      <c r="IF34" s="25" t="s">
        <v>35</v>
      </c>
      <c r="IG34" s="25" t="s">
        <v>32</v>
      </c>
      <c r="IH34" s="25">
        <v>123.223</v>
      </c>
      <c r="II34" s="25" t="s">
        <v>33</v>
      </c>
    </row>
    <row r="35" spans="1:243" s="24" customFormat="1" ht="13.5">
      <c r="A35" s="77">
        <v>4.5</v>
      </c>
      <c r="B35" s="78" t="s">
        <v>53</v>
      </c>
      <c r="C35" s="73"/>
      <c r="D35" s="74">
        <v>6759</v>
      </c>
      <c r="E35" s="79" t="s">
        <v>55</v>
      </c>
      <c r="F35" s="47"/>
      <c r="G35" s="26"/>
      <c r="H35" s="20"/>
      <c r="I35" s="19" t="s">
        <v>34</v>
      </c>
      <c r="J35" s="21">
        <f>IF(I35="Less(-)",-1,1)</f>
        <v>1</v>
      </c>
      <c r="K35" s="22" t="s">
        <v>40</v>
      </c>
      <c r="L35" s="22" t="s">
        <v>7</v>
      </c>
      <c r="M35" s="48"/>
      <c r="N35" s="42"/>
      <c r="O35" s="42"/>
      <c r="P35" s="46"/>
      <c r="Q35" s="42"/>
      <c r="R35" s="42"/>
      <c r="S35" s="43"/>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5">
        <f>total_amount_ba($B$2,$D$2,D35,F35,J35,K35,M35)</f>
        <v>0</v>
      </c>
      <c r="BB35" s="45">
        <f>BA35+SUM(N35:AZ35)</f>
        <v>0</v>
      </c>
      <c r="BC35" s="23" t="str">
        <f>SpellNumber(L35,BB35)</f>
        <v>INR Zero Only</v>
      </c>
      <c r="IE35" s="25">
        <v>1.01</v>
      </c>
      <c r="IF35" s="25" t="s">
        <v>35</v>
      </c>
      <c r="IG35" s="25" t="s">
        <v>32</v>
      </c>
      <c r="IH35" s="25">
        <v>123.223</v>
      </c>
      <c r="II35" s="25" t="s">
        <v>33</v>
      </c>
    </row>
    <row r="36" spans="1:243" s="24" customFormat="1" ht="13.5">
      <c r="A36" s="77">
        <v>4.6</v>
      </c>
      <c r="B36" s="78" t="s">
        <v>54</v>
      </c>
      <c r="C36" s="73"/>
      <c r="D36" s="74">
        <v>22449</v>
      </c>
      <c r="E36" s="79" t="s">
        <v>55</v>
      </c>
      <c r="F36" s="47"/>
      <c r="G36" s="26"/>
      <c r="H36" s="20"/>
      <c r="I36" s="19" t="s">
        <v>34</v>
      </c>
      <c r="J36" s="21">
        <f t="shared" si="4"/>
        <v>1</v>
      </c>
      <c r="K36" s="22" t="s">
        <v>40</v>
      </c>
      <c r="L36" s="22" t="s">
        <v>7</v>
      </c>
      <c r="M36" s="48"/>
      <c r="N36" s="42"/>
      <c r="O36" s="42"/>
      <c r="P36" s="46"/>
      <c r="Q36" s="42"/>
      <c r="R36" s="42"/>
      <c r="S36" s="43"/>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5">
        <f t="shared" si="5"/>
        <v>0</v>
      </c>
      <c r="BB36" s="45">
        <f t="shared" si="6"/>
        <v>0</v>
      </c>
      <c r="BC36" s="23" t="str">
        <f t="shared" si="7"/>
        <v>INR Zero Only</v>
      </c>
      <c r="IE36" s="25">
        <v>1.01</v>
      </c>
      <c r="IF36" s="25" t="s">
        <v>35</v>
      </c>
      <c r="IG36" s="25" t="s">
        <v>32</v>
      </c>
      <c r="IH36" s="25">
        <v>123.223</v>
      </c>
      <c r="II36" s="25" t="s">
        <v>33</v>
      </c>
    </row>
    <row r="37" spans="1:243" s="14" customFormat="1" ht="27">
      <c r="A37" s="80">
        <v>5</v>
      </c>
      <c r="B37" s="76" t="s">
        <v>65</v>
      </c>
      <c r="C37" s="73"/>
      <c r="D37" s="81"/>
      <c r="E37" s="82"/>
      <c r="F37" s="18"/>
      <c r="G37" s="18"/>
      <c r="H37" s="18"/>
      <c r="I37" s="18"/>
      <c r="J37" s="18"/>
      <c r="K37" s="18"/>
      <c r="L37" s="18"/>
      <c r="M37" s="84"/>
      <c r="N37" s="18"/>
      <c r="O37" s="18"/>
      <c r="P37" s="18"/>
      <c r="Q37" s="18"/>
      <c r="R37" s="18"/>
      <c r="S37" s="13"/>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61"/>
      <c r="BB37" s="61"/>
      <c r="BC37" s="18"/>
      <c r="IE37" s="15"/>
      <c r="IF37" s="15"/>
      <c r="IG37" s="15"/>
      <c r="IH37" s="15"/>
      <c r="II37" s="15"/>
    </row>
    <row r="38" spans="1:243" s="24" customFormat="1" ht="13.5">
      <c r="A38" s="77">
        <v>5.1</v>
      </c>
      <c r="B38" s="78" t="s">
        <v>61</v>
      </c>
      <c r="C38" s="73"/>
      <c r="D38" s="74">
        <v>9920</v>
      </c>
      <c r="E38" s="79" t="s">
        <v>55</v>
      </c>
      <c r="F38" s="47"/>
      <c r="G38" s="26"/>
      <c r="H38" s="20"/>
      <c r="I38" s="19" t="s">
        <v>34</v>
      </c>
      <c r="J38" s="21">
        <f aca="true" t="shared" si="8" ref="J38:J45">IF(I38="Less(-)",-1,1)</f>
        <v>1</v>
      </c>
      <c r="K38" s="22" t="s">
        <v>40</v>
      </c>
      <c r="L38" s="22" t="s">
        <v>7</v>
      </c>
      <c r="M38" s="48"/>
      <c r="N38" s="42"/>
      <c r="O38" s="42"/>
      <c r="P38" s="46"/>
      <c r="Q38" s="42"/>
      <c r="R38" s="42"/>
      <c r="S38" s="43"/>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5">
        <f aca="true" t="shared" si="9" ref="BA38:BA45">total_amount_ba($B$2,$D$2,D38,F38,J38,K38,M38)</f>
        <v>0</v>
      </c>
      <c r="BB38" s="45">
        <f aca="true" t="shared" si="10" ref="BB38:BB45">BA38+SUM(N38:AZ38)</f>
        <v>0</v>
      </c>
      <c r="BC38" s="23" t="str">
        <f aca="true" t="shared" si="11" ref="BC38:BC45">SpellNumber(L38,BB38)</f>
        <v>INR Zero Only</v>
      </c>
      <c r="IE38" s="25">
        <v>1.01</v>
      </c>
      <c r="IF38" s="25" t="s">
        <v>35</v>
      </c>
      <c r="IG38" s="25" t="s">
        <v>32</v>
      </c>
      <c r="IH38" s="25">
        <v>123.223</v>
      </c>
      <c r="II38" s="25" t="s">
        <v>33</v>
      </c>
    </row>
    <row r="39" spans="1:243" s="14" customFormat="1" ht="27">
      <c r="A39" s="80">
        <v>6</v>
      </c>
      <c r="B39" s="76" t="s">
        <v>66</v>
      </c>
      <c r="C39" s="73"/>
      <c r="D39" s="81"/>
      <c r="E39" s="82"/>
      <c r="F39" s="18"/>
      <c r="G39" s="18"/>
      <c r="H39" s="18"/>
      <c r="I39" s="18"/>
      <c r="J39" s="18"/>
      <c r="K39" s="18"/>
      <c r="L39" s="18"/>
      <c r="M39" s="84"/>
      <c r="N39" s="18"/>
      <c r="O39" s="18"/>
      <c r="P39" s="18"/>
      <c r="Q39" s="18"/>
      <c r="R39" s="18"/>
      <c r="S39" s="13"/>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61"/>
      <c r="BB39" s="61"/>
      <c r="BC39" s="18"/>
      <c r="IE39" s="15"/>
      <c r="IF39" s="15"/>
      <c r="IG39" s="15"/>
      <c r="IH39" s="15"/>
      <c r="II39" s="15"/>
    </row>
    <row r="40" spans="1:243" s="24" customFormat="1" ht="13.5">
      <c r="A40" s="77">
        <v>6.1</v>
      </c>
      <c r="B40" s="78" t="s">
        <v>67</v>
      </c>
      <c r="C40" s="73"/>
      <c r="D40" s="74">
        <v>247</v>
      </c>
      <c r="E40" s="79" t="s">
        <v>55</v>
      </c>
      <c r="F40" s="47"/>
      <c r="G40" s="26"/>
      <c r="H40" s="20"/>
      <c r="I40" s="19" t="s">
        <v>34</v>
      </c>
      <c r="J40" s="21">
        <f t="shared" si="8"/>
        <v>1</v>
      </c>
      <c r="K40" s="22" t="s">
        <v>40</v>
      </c>
      <c r="L40" s="22" t="s">
        <v>7</v>
      </c>
      <c r="M40" s="48"/>
      <c r="N40" s="42"/>
      <c r="O40" s="42"/>
      <c r="P40" s="46"/>
      <c r="Q40" s="42"/>
      <c r="R40" s="42"/>
      <c r="S40" s="43"/>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5">
        <f t="shared" si="9"/>
        <v>0</v>
      </c>
      <c r="BB40" s="45">
        <f t="shared" si="10"/>
        <v>0</v>
      </c>
      <c r="BC40" s="23" t="str">
        <f t="shared" si="11"/>
        <v>INR Zero Only</v>
      </c>
      <c r="IE40" s="25">
        <v>1.01</v>
      </c>
      <c r="IF40" s="25" t="s">
        <v>35</v>
      </c>
      <c r="IG40" s="25" t="s">
        <v>32</v>
      </c>
      <c r="IH40" s="25">
        <v>123.223</v>
      </c>
      <c r="II40" s="25" t="s">
        <v>33</v>
      </c>
    </row>
    <row r="41" spans="1:243" s="24" customFormat="1" ht="13.5">
      <c r="A41" s="77">
        <v>6.2</v>
      </c>
      <c r="B41" s="78" t="s">
        <v>51</v>
      </c>
      <c r="C41" s="73"/>
      <c r="D41" s="74">
        <v>1207</v>
      </c>
      <c r="E41" s="79" t="s">
        <v>55</v>
      </c>
      <c r="F41" s="47"/>
      <c r="G41" s="26"/>
      <c r="H41" s="20"/>
      <c r="I41" s="19" t="s">
        <v>34</v>
      </c>
      <c r="J41" s="21">
        <f t="shared" si="8"/>
        <v>1</v>
      </c>
      <c r="K41" s="22" t="s">
        <v>40</v>
      </c>
      <c r="L41" s="22" t="s">
        <v>7</v>
      </c>
      <c r="M41" s="48"/>
      <c r="N41" s="42"/>
      <c r="O41" s="42"/>
      <c r="P41" s="46"/>
      <c r="Q41" s="42"/>
      <c r="R41" s="42"/>
      <c r="S41" s="43"/>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5">
        <f t="shared" si="9"/>
        <v>0</v>
      </c>
      <c r="BB41" s="45">
        <f t="shared" si="10"/>
        <v>0</v>
      </c>
      <c r="BC41" s="23" t="str">
        <f t="shared" si="11"/>
        <v>INR Zero Only</v>
      </c>
      <c r="IE41" s="25">
        <v>1.01</v>
      </c>
      <c r="IF41" s="25" t="s">
        <v>35</v>
      </c>
      <c r="IG41" s="25" t="s">
        <v>32</v>
      </c>
      <c r="IH41" s="25">
        <v>123.223</v>
      </c>
      <c r="II41" s="25" t="s">
        <v>33</v>
      </c>
    </row>
    <row r="42" spans="1:243" s="24" customFormat="1" ht="13.5">
      <c r="A42" s="77">
        <v>6.3</v>
      </c>
      <c r="B42" s="78" t="s">
        <v>57</v>
      </c>
      <c r="C42" s="73"/>
      <c r="D42" s="74">
        <v>205</v>
      </c>
      <c r="E42" s="79" t="s">
        <v>55</v>
      </c>
      <c r="F42" s="47"/>
      <c r="G42" s="26"/>
      <c r="H42" s="20"/>
      <c r="I42" s="19" t="s">
        <v>34</v>
      </c>
      <c r="J42" s="21">
        <f t="shared" si="8"/>
        <v>1</v>
      </c>
      <c r="K42" s="22" t="s">
        <v>40</v>
      </c>
      <c r="L42" s="22" t="s">
        <v>7</v>
      </c>
      <c r="M42" s="48"/>
      <c r="N42" s="42"/>
      <c r="O42" s="42"/>
      <c r="P42" s="46"/>
      <c r="Q42" s="42"/>
      <c r="R42" s="42"/>
      <c r="S42" s="43"/>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5">
        <f t="shared" si="9"/>
        <v>0</v>
      </c>
      <c r="BB42" s="45">
        <f>BA42+SUM(N42:AZ42)</f>
        <v>0</v>
      </c>
      <c r="BC42" s="23" t="str">
        <f>SpellNumber(L42,BB42)</f>
        <v>INR Zero Only</v>
      </c>
      <c r="IE42" s="25">
        <v>1.01</v>
      </c>
      <c r="IF42" s="25" t="s">
        <v>35</v>
      </c>
      <c r="IG42" s="25" t="s">
        <v>32</v>
      </c>
      <c r="IH42" s="25">
        <v>123.223</v>
      </c>
      <c r="II42" s="25" t="s">
        <v>33</v>
      </c>
    </row>
    <row r="43" spans="1:243" s="24" customFormat="1" ht="13.5">
      <c r="A43" s="77">
        <v>6.4</v>
      </c>
      <c r="B43" s="78" t="s">
        <v>52</v>
      </c>
      <c r="C43" s="73"/>
      <c r="D43" s="74">
        <v>3812</v>
      </c>
      <c r="E43" s="79" t="s">
        <v>55</v>
      </c>
      <c r="F43" s="47"/>
      <c r="G43" s="26"/>
      <c r="H43" s="20"/>
      <c r="I43" s="19" t="s">
        <v>34</v>
      </c>
      <c r="J43" s="21">
        <f t="shared" si="8"/>
        <v>1</v>
      </c>
      <c r="K43" s="22" t="s">
        <v>40</v>
      </c>
      <c r="L43" s="22" t="s">
        <v>7</v>
      </c>
      <c r="M43" s="48"/>
      <c r="N43" s="42"/>
      <c r="O43" s="42"/>
      <c r="P43" s="46"/>
      <c r="Q43" s="42"/>
      <c r="R43" s="42"/>
      <c r="S43" s="43"/>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5">
        <f t="shared" si="9"/>
        <v>0</v>
      </c>
      <c r="BB43" s="45">
        <f>BA43+SUM(N43:AZ43)</f>
        <v>0</v>
      </c>
      <c r="BC43" s="23" t="str">
        <f>SpellNumber(L43,BB43)</f>
        <v>INR Zero Only</v>
      </c>
      <c r="IE43" s="25">
        <v>1.01</v>
      </c>
      <c r="IF43" s="25" t="s">
        <v>35</v>
      </c>
      <c r="IG43" s="25" t="s">
        <v>32</v>
      </c>
      <c r="IH43" s="25">
        <v>123.223</v>
      </c>
      <c r="II43" s="25" t="s">
        <v>33</v>
      </c>
    </row>
    <row r="44" spans="1:243" s="24" customFormat="1" ht="13.5">
      <c r="A44" s="77">
        <v>6.5</v>
      </c>
      <c r="B44" s="78" t="s">
        <v>54</v>
      </c>
      <c r="C44" s="73"/>
      <c r="D44" s="74">
        <v>7318</v>
      </c>
      <c r="E44" s="79" t="s">
        <v>55</v>
      </c>
      <c r="F44" s="47"/>
      <c r="G44" s="26"/>
      <c r="H44" s="20"/>
      <c r="I44" s="19" t="s">
        <v>34</v>
      </c>
      <c r="J44" s="21">
        <f t="shared" si="8"/>
        <v>1</v>
      </c>
      <c r="K44" s="22" t="s">
        <v>40</v>
      </c>
      <c r="L44" s="22" t="s">
        <v>7</v>
      </c>
      <c r="M44" s="48"/>
      <c r="N44" s="42"/>
      <c r="O44" s="42"/>
      <c r="P44" s="46"/>
      <c r="Q44" s="42"/>
      <c r="R44" s="42"/>
      <c r="S44" s="43"/>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5">
        <f t="shared" si="9"/>
        <v>0</v>
      </c>
      <c r="BB44" s="45">
        <f>BA44+SUM(N44:AZ44)</f>
        <v>0</v>
      </c>
      <c r="BC44" s="23" t="str">
        <f>SpellNumber(L44,BB44)</f>
        <v>INR Zero Only</v>
      </c>
      <c r="IE44" s="25">
        <v>1.01</v>
      </c>
      <c r="IF44" s="25" t="s">
        <v>35</v>
      </c>
      <c r="IG44" s="25" t="s">
        <v>32</v>
      </c>
      <c r="IH44" s="25">
        <v>123.223</v>
      </c>
      <c r="II44" s="25" t="s">
        <v>33</v>
      </c>
    </row>
    <row r="45" spans="1:243" s="24" customFormat="1" ht="13.5">
      <c r="A45" s="77">
        <v>6.6</v>
      </c>
      <c r="B45" s="83" t="s">
        <v>63</v>
      </c>
      <c r="C45" s="55"/>
      <c r="D45" s="74">
        <v>2872</v>
      </c>
      <c r="E45" s="79" t="s">
        <v>55</v>
      </c>
      <c r="F45" s="47"/>
      <c r="G45" s="26"/>
      <c r="H45" s="20"/>
      <c r="I45" s="19" t="s">
        <v>34</v>
      </c>
      <c r="J45" s="21">
        <f t="shared" si="8"/>
        <v>1</v>
      </c>
      <c r="K45" s="22" t="s">
        <v>40</v>
      </c>
      <c r="L45" s="22" t="s">
        <v>7</v>
      </c>
      <c r="M45" s="48"/>
      <c r="N45" s="42"/>
      <c r="O45" s="42"/>
      <c r="P45" s="46"/>
      <c r="Q45" s="42"/>
      <c r="R45" s="42"/>
      <c r="S45" s="43"/>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5">
        <f t="shared" si="9"/>
        <v>0</v>
      </c>
      <c r="BB45" s="45">
        <f t="shared" si="10"/>
        <v>0</v>
      </c>
      <c r="BC45" s="23" t="str">
        <f t="shared" si="11"/>
        <v>INR Zero Only</v>
      </c>
      <c r="IE45" s="25">
        <v>1.01</v>
      </c>
      <c r="IF45" s="25" t="s">
        <v>35</v>
      </c>
      <c r="IG45" s="25" t="s">
        <v>32</v>
      </c>
      <c r="IH45" s="25">
        <v>123.223</v>
      </c>
      <c r="II45" s="25" t="s">
        <v>33</v>
      </c>
    </row>
    <row r="46" spans="1:243" s="24" customFormat="1" ht="17.25">
      <c r="A46" s="58" t="s">
        <v>38</v>
      </c>
      <c r="B46" s="59"/>
      <c r="C46" s="55"/>
      <c r="D46" s="70"/>
      <c r="E46" s="62"/>
      <c r="F46" s="63"/>
      <c r="G46" s="63"/>
      <c r="H46" s="64"/>
      <c r="I46" s="64"/>
      <c r="J46" s="64"/>
      <c r="K46" s="64"/>
      <c r="L46" s="65"/>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49">
        <f>SUM(BA14:BA45)</f>
        <v>0</v>
      </c>
      <c r="BB46" s="49">
        <f>SUM(BB23:BB45)</f>
        <v>0</v>
      </c>
      <c r="BC46" s="23" t="str">
        <f>SpellNumber($E$2,BB46)</f>
        <v>INR Zero Only</v>
      </c>
      <c r="IE46" s="25">
        <v>4</v>
      </c>
      <c r="IF46" s="25" t="s">
        <v>36</v>
      </c>
      <c r="IG46" s="25" t="s">
        <v>37</v>
      </c>
      <c r="IH46" s="25">
        <v>10</v>
      </c>
      <c r="II46" s="25" t="s">
        <v>33</v>
      </c>
    </row>
    <row r="47" spans="1:243" s="33" customFormat="1" ht="21.75" customHeight="1" hidden="1">
      <c r="A47" s="59" t="s">
        <v>42</v>
      </c>
      <c r="B47" s="60"/>
      <c r="C47" s="56"/>
      <c r="D47" s="71"/>
      <c r="E47" s="57" t="s">
        <v>39</v>
      </c>
      <c r="F47" s="40"/>
      <c r="G47" s="28"/>
      <c r="H47" s="29"/>
      <c r="I47" s="29"/>
      <c r="J47" s="29"/>
      <c r="K47" s="30"/>
      <c r="L47" s="31"/>
      <c r="M47" s="32"/>
      <c r="O47" s="24"/>
      <c r="P47" s="24"/>
      <c r="Q47" s="24"/>
      <c r="R47" s="24"/>
      <c r="S47" s="24"/>
      <c r="BA47" s="38">
        <f>IF(ISBLANK(F47),0,IF(E47="Excess (+)",ROUND(#REF!+(#REF!*F47),2),IF(E47="Less (-)",ROUND(#REF!+(#REF!*F47*(-1)),2),0)))</f>
        <v>0</v>
      </c>
      <c r="BB47" s="39">
        <f>ROUND(BA47,0)</f>
        <v>0</v>
      </c>
      <c r="BC47" s="23" t="str">
        <f>SpellNumber(L47,BB47)</f>
        <v> Zero Only</v>
      </c>
      <c r="IE47" s="34"/>
      <c r="IF47" s="34"/>
      <c r="IG47" s="34"/>
      <c r="IH47" s="34"/>
      <c r="II47" s="34"/>
    </row>
    <row r="48" spans="1:243" s="33" customFormat="1" ht="17.25">
      <c r="A48" s="58" t="s">
        <v>41</v>
      </c>
      <c r="B48" s="58"/>
      <c r="C48" s="92" t="str">
        <f>SpellNumber($E$2,BA46)</f>
        <v>INR Zero Only</v>
      </c>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4"/>
      <c r="IE48" s="34"/>
      <c r="IF48" s="34"/>
      <c r="IG48" s="34"/>
      <c r="IH48" s="34"/>
      <c r="II48" s="34"/>
    </row>
    <row r="49" spans="3:243" s="14" customFormat="1" ht="14.25">
      <c r="C49" s="54"/>
      <c r="D49" s="72"/>
      <c r="E49" s="54"/>
      <c r="F49" s="35"/>
      <c r="G49" s="35"/>
      <c r="H49" s="35"/>
      <c r="I49" s="35"/>
      <c r="J49" s="35"/>
      <c r="K49" s="35"/>
      <c r="L49" s="35"/>
      <c r="M49" s="35"/>
      <c r="O49" s="35"/>
      <c r="BA49" s="35"/>
      <c r="BC49" s="35"/>
      <c r="IE49" s="15"/>
      <c r="IF49" s="15"/>
      <c r="IG49" s="15"/>
      <c r="IH49" s="15"/>
      <c r="II49" s="15"/>
    </row>
  </sheetData>
  <sheetProtection password="CCE9" sheet="1" selectLockedCells="1"/>
  <mergeCells count="8">
    <mergeCell ref="C48:BC48"/>
    <mergeCell ref="A9:BC9"/>
    <mergeCell ref="A1:L1"/>
    <mergeCell ref="A4:BC4"/>
    <mergeCell ref="A5:BC5"/>
    <mergeCell ref="A6:BC6"/>
    <mergeCell ref="A7:BC7"/>
    <mergeCell ref="B8:BC8"/>
  </mergeCells>
  <dataValidations count="21">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 F14:F19 F21 F23:F29 F31:F36 F38 F40:F45 D20:D4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19 Q21 Q23:Q29 Q31:Q36 Q38 Q40:Q4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19 R21 R23:R29 R31:R36 R38 R40:R4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4:O19 N21:O21 N23:O29 N31:O36 N38:O38 N40:O45">
      <formula1>0</formula1>
      <formula2>999999999999999</formula2>
    </dataValidation>
    <dataValidation type="list" showInputMessage="1" showErrorMessage="1" sqref="I14:I19 I21 I23:I29 I31:I36 I38 I40:I45">
      <formula1>"Excess(+), Less(-)"</formula1>
    </dataValidation>
    <dataValidation allowBlank="1" showInputMessage="1" showErrorMessage="1" promptTitle="Addition / Deduction" prompt="Please Choose the correct One" sqref="J14:J19 J21 J23:J29 J31:J36 J38 J40:J45"/>
    <dataValidation type="list" allowBlank="1" showInputMessage="1" showErrorMessage="1" sqref="K14:K19 K21 K23:K29 K31:K36 K38 K40:K45">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4:H19 G21:H21 G23:H29 G31:H36 G38:H38 G40:H4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9 M21 M23:M29 M40:M45 M31:M36 M38">
      <formula1>0</formula1>
      <formula2>999999999999999</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7">
      <formula1>IF(E47&lt;&gt;"Select",0,-1)</formula1>
      <formula2>IF(E47&lt;&gt;"Select",99.99,-1)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7">
      <formula1>0</formula1>
      <formula2>IF(E47&lt;&gt;"Select",99.9,0)</formula2>
    </dataValidation>
    <dataValidation type="list" showInputMessage="1" showErrorMessage="1" promptTitle="Less or Excess" prompt="Please select either LESS  ( - )  or  EXCESS  ( + )" errorTitle="Please enter valid values only" error="Please select either LESS ( - ) or  EXCESS  ( + )" sqref="E47">
      <formula1>IF(ISBLANK(F47),$A$3:$C$3,$B$3:$C$3)</formula1>
    </dataValidation>
    <dataValidation type="list" showInputMessage="1" showErrorMessage="1" promptTitle="Option C1 or D1" prompt="Please select the Option C1 or Option D1" errorTitle="Please enter valid values only" error="Please select the Option C1 or Option D1" sqref="D47">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7">
      <formula1>0</formula1>
      <formula2>99.9</formula2>
    </dataValidation>
    <dataValidation allowBlank="1" showInputMessage="1" showErrorMessage="1" promptTitle="Units" prompt="Please enter Units in text" sqref="E13:E45"/>
    <dataValidation type="decimal" allowBlank="1" showInputMessage="1" showErrorMessage="1" errorTitle="Invalid Entry" error="Only Numeric Values are allowed. " sqref="A13:A45">
      <formula1>0</formula1>
      <formula2>999999999999999</formula2>
    </dataValidation>
    <dataValidation allowBlank="1" showInputMessage="1" showErrorMessage="1" promptTitle="Itemcode/Make" prompt="Please enter text" sqref="C13:C44"/>
    <dataValidation type="list" allowBlank="1" showInputMessage="1" showErrorMessage="1" sqref="L13:L45">
      <formula1>"INR"</formula1>
    </dataValidation>
  </dataValidations>
  <printOptions/>
  <pageMargins left="0.5511811023622047" right="0.31496062992125984" top="0.5905511811023623" bottom="0.5118110236220472" header="0.31496062992125984" footer="0.31496062992125984"/>
  <pageSetup fitToHeight="0" fitToWidth="1" horizontalDpi="600" verticalDpi="600" orientation="landscape" paperSize="9" scale="69" r:id="rId2"/>
  <drawing r:id="rId1"/>
</worksheet>
</file>

<file path=xl/worksheets/sheet3.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101" t="s">
        <v>2</v>
      </c>
      <c r="F6" s="101"/>
      <c r="G6" s="101"/>
      <c r="H6" s="101"/>
      <c r="I6" s="101"/>
      <c r="J6" s="101"/>
      <c r="K6" s="101"/>
    </row>
    <row r="7" spans="5:11" ht="14.25">
      <c r="E7" s="101"/>
      <c r="F7" s="101"/>
      <c r="G7" s="101"/>
      <c r="H7" s="101"/>
      <c r="I7" s="101"/>
      <c r="J7" s="101"/>
      <c r="K7" s="101"/>
    </row>
    <row r="8" spans="5:11" ht="14.25">
      <c r="E8" s="101"/>
      <c r="F8" s="101"/>
      <c r="G8" s="101"/>
      <c r="H8" s="101"/>
      <c r="I8" s="101"/>
      <c r="J8" s="101"/>
      <c r="K8" s="101"/>
    </row>
    <row r="9" spans="5:11" ht="14.25">
      <c r="E9" s="101"/>
      <c r="F9" s="101"/>
      <c r="G9" s="101"/>
      <c r="H9" s="101"/>
      <c r="I9" s="101"/>
      <c r="J9" s="101"/>
      <c r="K9" s="101"/>
    </row>
    <row r="10" spans="5:11" ht="14.25">
      <c r="E10" s="101"/>
      <c r="F10" s="101"/>
      <c r="G10" s="101"/>
      <c r="H10" s="101"/>
      <c r="I10" s="101"/>
      <c r="J10" s="101"/>
      <c r="K10" s="101"/>
    </row>
    <row r="11" spans="5:11" ht="14.25">
      <c r="E11" s="101"/>
      <c r="F11" s="101"/>
      <c r="G11" s="101"/>
      <c r="H11" s="101"/>
      <c r="I11" s="101"/>
      <c r="J11" s="101"/>
      <c r="K11" s="101"/>
    </row>
    <row r="12" spans="5:11" ht="14.25">
      <c r="E12" s="101"/>
      <c r="F12" s="101"/>
      <c r="G12" s="101"/>
      <c r="H12" s="101"/>
      <c r="I12" s="101"/>
      <c r="J12" s="101"/>
      <c r="K12" s="101"/>
    </row>
    <row r="13" spans="5:11" ht="14.25">
      <c r="E13" s="101"/>
      <c r="F13" s="101"/>
      <c r="G13" s="101"/>
      <c r="H13" s="101"/>
      <c r="I13" s="101"/>
      <c r="J13" s="101"/>
      <c r="K13" s="101"/>
    </row>
    <row r="14" spans="5:11" ht="14.25">
      <c r="E14" s="101"/>
      <c r="F14" s="101"/>
      <c r="G14" s="101"/>
      <c r="H14" s="101"/>
      <c r="I14" s="101"/>
      <c r="J14" s="101"/>
      <c r="K14" s="10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Win10</cp:lastModifiedBy>
  <cp:lastPrinted>2022-07-12T12:24:16Z</cp:lastPrinted>
  <dcterms:created xsi:type="dcterms:W3CDTF">2009-01-30T06:42:42Z</dcterms:created>
  <dcterms:modified xsi:type="dcterms:W3CDTF">2022-12-19T06:22:42Z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bk6IQKrMH/i9B7w94GBm2EVeoGw=</vt:lpwstr>
  </property>
</Properties>
</file>