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468" tabRatio="838" firstSheet="2" activeTab="2"/>
  </bookViews>
  <sheets>
    <sheet name="BoQ1" sheetId="1" state="veryHidden" r:id="rId1"/>
    <sheet name="BoQ2" sheetId="2" state="veryHidden" r:id="rId2"/>
    <sheet name="Macros" sheetId="3" r:id="rId3"/>
  </sheets>
  <externalReferences>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1">#REF!</definedName>
    <definedName name="dfsga">#REF!</definedName>
    <definedName name="domestic_global">#REF!</definedName>
    <definedName name="Excise" localSheetId="0">#REF!</definedName>
    <definedName name="Excise" localSheetId="1">#REF!</definedName>
    <definedName name="Excise">#REF!</definedName>
    <definedName name="Excise_Duty" localSheetId="0">#REF!</definedName>
    <definedName name="Excise_Duty" localSheetId="1">#REF!</definedName>
    <definedName name="Excise_Duty">#REF!</definedName>
    <definedName name="Excised" localSheetId="0">#REF!</definedName>
    <definedName name="Excised" localSheetId="1">#REF!</definedName>
    <definedName name="Excised">#REF!</definedName>
    <definedName name="ExciseDuty">#REF!</definedName>
    <definedName name="MyList">#REF!</definedName>
    <definedName name="option9" localSheetId="0">'[2]PRICE BID'!#REF!</definedName>
    <definedName name="option9" localSheetId="1">'[2]PRICE BID'!#REF!</definedName>
    <definedName name="option9">'[2]PRICE BID'!#REF!</definedName>
    <definedName name="other_boq">'[1]Config'!$G$2:$G$5</definedName>
    <definedName name="_xlnm.Print_Area" localSheetId="0">'BoQ1'!$A$1:$BC$39</definedName>
    <definedName name="_xlnm.Print_Area" localSheetId="1">'BoQ2'!$A$1:$BC$39</definedName>
    <definedName name="Select">#REF!</definedName>
    <definedName name="SelectD1OrC1">#REF!</definedName>
    <definedName name="SelectLessOrExcess">#REF!</definedName>
    <definedName name="Service" localSheetId="0">#REF!</definedName>
    <definedName name="Service" localSheetId="1">#REF!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<sst xmlns="http://schemas.openxmlformats.org/spreadsheetml/2006/main" count="507" uniqueCount="67">
  <si>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</si>
  <si>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</si>
  <si>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</si>
  <si>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</si>
  <si>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</si>
  <si>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</si>
  <si>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</si>
  <si>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</si>
  <si>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</si>
  <si>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</si>
  <si>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</si>
  <si>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</si>
  <si>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</si>
  <si>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</si>
  <si>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</si>
  <si>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</si>
  <si>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</si>
  <si>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</si>
  <si>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</si>
  <si>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</si>
  <si>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</si>
  <si>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</si>
  <si>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</si>
  <si>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</si>
  <si>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</si>
  <si>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</si>
  <si>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</si>
  <si>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</si>
  <si>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</si>
  <si>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</si>
  <si>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</si>
  <si>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</si>
  <si>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</si>
  <si>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</si>
  <si>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</si>
  <si>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</si>
  <si>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</si>
  <si>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</si>
  <si>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</si>
  <si>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</si>
  <si>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</si>
  <si>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</si>
  <si>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</si>
  <si>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</si>
  <si>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</si>
  <si>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</si>
  <si>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</si>
  <si>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</si>
  <si>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</si>
  <si>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r>
      <rPr>
        <b/>
        <u val="single"/>
        <sz val="11"/>
        <rFont val="Arial"/>
        <family val="2"/>
      </rPr>
      <t>PRICE SCHEDULE 1 :Supply</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</si>
  <si>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Arial"/>
        <family val="2"/>
      </rPr>
      <t>PRICE SCHEDULE 2 :Freight and Insurance against Supply</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</si>
  <si>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Tender Inviting Authority: Chief General manager (PP&amp;D), AEGCL</t>
  </si>
  <si>
    <r>
      <t xml:space="preserve">Name of Work: </t>
    </r>
    <r>
      <rPr>
        <b/>
        <sz val="11"/>
        <color indexed="10"/>
        <rFont val="Arial"/>
        <family val="2"/>
      </rPr>
      <t>Supply of Power &amp; Control Cables of 1.1 kV Class for Various Substations in Assam under Own Resource (Package-A)</t>
    </r>
  </si>
  <si>
    <t>Supply of 1.1kV grade XLPE insulated with stranded electrolytic grade Copper Control Cables as per Specifications at AGIA 220/132/33 kV:</t>
  </si>
  <si>
    <t>27 C, 2.5 sqmm</t>
  </si>
  <si>
    <t>10 C, 2.5 sqmm</t>
  </si>
  <si>
    <t>7 C, 2.5 sqmm</t>
  </si>
  <si>
    <t>5 C, 2.5 sqmm</t>
  </si>
  <si>
    <t>4 C, 2.5 sqmm</t>
  </si>
  <si>
    <t>Mtr</t>
  </si>
  <si>
    <t xml:space="preserve"> Supply of 1.1kV grade XLPE insulated with stranded electrolytic grade Copper Control Cables as per Specifications at BOKO 220/132/33 kV :</t>
  </si>
  <si>
    <t>19 C, 2.5 sqmm</t>
  </si>
  <si>
    <t xml:space="preserve"> Supply of 1.1kV grade XLPE insulated with stranded electrolytic grade Copper Control Cables as per Specifications at RANGIA 220/132/33 kV:</t>
  </si>
  <si>
    <t>14 C, 2.5 sqmm</t>
  </si>
  <si>
    <t xml:space="preserve"> Supply of 1.1kV grade XLPE insulated with stranded electrolytic grade Copper Control Cables as per Specifications at SISHUGRAM 132/33 kV:</t>
  </si>
  <si>
    <t xml:space="preserve"> Supply of 1.1kV grade XLPE insulated with stranded electrolytic grade Copper Power Cables as per Specifications at SISHUGRAM 132/33 kV:</t>
  </si>
  <si>
    <t>4 C, 6 sqmm</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</si>
</sst>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color indexed="30"/>
      <name val="Arial"/>
      <family val="2"/>
    </font>
    <font>
      <b/>
      <sz val="11"/>
      <color indexed="18"/>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2"/>
      <color indexed="16"/>
      <name val="Arial"/>
      <family val="2"/>
    </font>
    <font>
      <sz val="11"/>
      <color indexed="8"/>
      <name val="Arial"/>
      <family val="2"/>
    </font>
    <font>
      <sz val="11"/>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2"/>
      <color rgb="FF800000"/>
      <name val="Arial"/>
      <family val="2"/>
    </font>
    <font>
      <sz val="11"/>
      <color rgb="FF000000"/>
      <name val="Arial"/>
      <family val="2"/>
    </font>
    <font>
      <sz val="11"/>
      <color theme="1"/>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8" fontId="67"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4" fillId="0" borderId="11" xfId="58"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3" fillId="0" borderId="12" xfId="58" applyNumberFormat="1" applyFont="1" applyFill="1" applyBorder="1" applyAlignment="1">
      <alignment horizontal="center" vertical="center"/>
      <protection/>
    </xf>
    <xf numFmtId="0" fontId="65" fillId="0" borderId="12" xfId="57" applyNumberFormat="1" applyFont="1" applyFill="1" applyBorder="1" applyAlignment="1" applyProtection="1">
      <alignment horizontal="center" vertical="center"/>
      <protection/>
    </xf>
    <xf numFmtId="0" fontId="69"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2" fillId="0" borderId="10" xfId="57" applyNumberFormat="1" applyFont="1" applyFill="1" applyBorder="1" applyAlignment="1">
      <alignment horizontal="center" vertical="top" wrapText="1"/>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62"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0" fontId="70" fillId="0" borderId="13" xfId="59" applyNumberFormat="1" applyFont="1" applyFill="1" applyBorder="1" applyAlignment="1">
      <alignment horizontal="left" vertical="center" wrapText="1"/>
      <protection/>
    </xf>
    <xf numFmtId="2" fontId="3" fillId="0" borderId="13" xfId="59" applyNumberFormat="1" applyFont="1" applyFill="1" applyBorder="1" applyAlignment="1">
      <alignment horizontal="center" vertical="center"/>
      <protection/>
    </xf>
    <xf numFmtId="0" fontId="3" fillId="0" borderId="13" xfId="59" applyFont="1" applyFill="1" applyBorder="1" applyAlignment="1">
      <alignment horizontal="center" vertical="top"/>
      <protection/>
    </xf>
    <xf numFmtId="0" fontId="2" fillId="0" borderId="13" xfId="59" applyFont="1" applyFill="1" applyBorder="1" applyAlignment="1">
      <alignment vertical="top" wrapText="1"/>
      <protection/>
    </xf>
    <xf numFmtId="0" fontId="3" fillId="0" borderId="10" xfId="59" applyFont="1" applyFill="1" applyBorder="1" applyAlignment="1">
      <alignment horizontal="center" vertical="center"/>
      <protection/>
    </xf>
    <xf numFmtId="0" fontId="71" fillId="0" borderId="13" xfId="0" applyFont="1" applyFill="1" applyBorder="1" applyAlignment="1">
      <alignment wrapText="1"/>
    </xf>
    <xf numFmtId="0" fontId="3" fillId="0" borderId="13" xfId="57" applyFont="1" applyFill="1" applyBorder="1" applyAlignment="1">
      <alignment horizontal="center" vertical="center"/>
      <protection/>
    </xf>
    <xf numFmtId="0" fontId="2" fillId="0" borderId="13" xfId="59" applyFont="1" applyFill="1" applyBorder="1" applyAlignment="1">
      <alignment horizontal="center" vertical="top"/>
      <protection/>
    </xf>
    <xf numFmtId="178" fontId="3" fillId="0" borderId="13" xfId="59" applyNumberFormat="1" applyFont="1" applyFill="1" applyBorder="1" applyAlignment="1">
      <alignment horizontal="center" vertical="top"/>
      <protection/>
    </xf>
    <xf numFmtId="0" fontId="3" fillId="0" borderId="13" xfId="57" applyFont="1" applyFill="1" applyBorder="1" applyAlignment="1">
      <alignment horizontal="center" vertical="top"/>
      <protection/>
    </xf>
    <xf numFmtId="0" fontId="71" fillId="0" borderId="13" xfId="0" applyFont="1" applyFill="1" applyBorder="1" applyAlignment="1">
      <alignment/>
    </xf>
    <xf numFmtId="0" fontId="3" fillId="0" borderId="13" xfId="57" applyFont="1" applyFill="1" applyBorder="1" applyAlignment="1">
      <alignment vertical="top"/>
      <protection/>
    </xf>
    <xf numFmtId="2" fontId="3" fillId="0" borderId="0" xfId="57" applyNumberFormat="1" applyFont="1" applyFill="1" applyAlignment="1">
      <alignment vertical="center"/>
      <protection/>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19" xfId="58"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7">
    <tabColor theme="4" tint="-0.4999699890613556"/>
    <pageSetUpPr fitToPage="1"/>
  </sheetPr>
  <dimension ref="A1:II40"/>
  <sheetViews>
    <sheetView showGridLines="0" zoomScale="90" zoomScaleNormal="90" zoomScalePageLayoutView="0" workbookViewId="0" topLeftCell="A14">
      <selection activeCell="M36" sqref="M36"/>
    </sheetView>
  </sheetViews>
  <sheetFormatPr defaultColWidth="9.140625" defaultRowHeight="15"/>
  <cols>
    <col min="1" max="1" width="15.140625" style="35" customWidth="1"/>
    <col min="2" max="2" width="75.140625" style="35" customWidth="1"/>
    <col min="3" max="3" width="9.7109375" style="54" hidden="1" customWidth="1"/>
    <col min="4" max="4" width="12.28125" style="72" bestFit="1" customWidth="1"/>
    <col min="5" max="5" width="16.00390625" style="54" customWidth="1"/>
    <col min="6" max="6" width="14.421875" style="35" hidden="1" customWidth="1"/>
    <col min="7" max="7" width="8.421875" style="35" hidden="1" customWidth="1"/>
    <col min="8" max="8" width="6.28125" style="35" hidden="1" customWidth="1"/>
    <col min="9" max="9" width="13.7109375" style="35" hidden="1" customWidth="1"/>
    <col min="10" max="10" width="10.28125" style="35" hidden="1" customWidth="1"/>
    <col min="11" max="11" width="11.421875" style="35" hidden="1" customWidth="1"/>
    <col min="12" max="12" width="15.42187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6.28125" style="35" hidden="1" customWidth="1"/>
    <col min="55" max="55" width="43.57421875" style="35" customWidth="1"/>
    <col min="56" max="56" width="9.140625" style="35" customWidth="1"/>
    <col min="57" max="57" width="9.421875" style="35" bestFit="1" customWidth="1"/>
    <col min="58" max="238" width="9.140625" style="35" customWidth="1"/>
    <col min="239" max="243" width="9.140625" style="37" customWidth="1"/>
    <col min="244" max="16384" width="9.140625" style="35"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41" t="s">
        <v>5</v>
      </c>
      <c r="D2" s="66" t="s">
        <v>6</v>
      </c>
      <c r="E2" s="4" t="s">
        <v>7</v>
      </c>
      <c r="J2" s="5"/>
      <c r="K2" s="5"/>
      <c r="L2" s="5"/>
      <c r="O2" s="2"/>
      <c r="P2" s="2"/>
      <c r="Q2" s="3"/>
    </row>
    <row r="3" spans="1:243" s="1" customFormat="1" ht="30" customHeight="1" hidden="1">
      <c r="A3" s="1" t="s">
        <v>8</v>
      </c>
      <c r="C3" s="51" t="s">
        <v>9</v>
      </c>
      <c r="D3" s="67"/>
      <c r="E3" s="51"/>
      <c r="IE3" s="3"/>
      <c r="IF3" s="3"/>
      <c r="IG3" s="3"/>
      <c r="IH3" s="3"/>
      <c r="II3" s="3"/>
    </row>
    <row r="4" spans="1:243" s="6" customFormat="1" ht="30.75" customHeight="1">
      <c r="A4" s="93" t="s">
        <v>51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52</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46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65.25" customHeight="1">
      <c r="A8" s="8" t="s">
        <v>43</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6" t="s">
        <v>49</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2"/>
      <c r="IF9" s="12"/>
      <c r="IG9" s="12"/>
      <c r="IH9" s="12"/>
      <c r="II9" s="12"/>
    </row>
    <row r="10" spans="1:243" s="11" customFormat="1" ht="26.25" customHeight="1">
      <c r="A10" s="52" t="s">
        <v>11</v>
      </c>
      <c r="B10" s="52" t="s">
        <v>12</v>
      </c>
      <c r="C10" s="52" t="s">
        <v>12</v>
      </c>
      <c r="D10" s="68" t="s">
        <v>11</v>
      </c>
      <c r="E10" s="52" t="s">
        <v>12</v>
      </c>
      <c r="F10" s="52" t="s">
        <v>13</v>
      </c>
      <c r="G10" s="52" t="s">
        <v>13</v>
      </c>
      <c r="H10" s="52" t="s">
        <v>14</v>
      </c>
      <c r="I10" s="52" t="s">
        <v>12</v>
      </c>
      <c r="J10" s="52" t="s">
        <v>11</v>
      </c>
      <c r="K10" s="52" t="s">
        <v>15</v>
      </c>
      <c r="L10" s="52" t="s">
        <v>12</v>
      </c>
      <c r="M10" s="52" t="s">
        <v>11</v>
      </c>
      <c r="N10" s="52" t="s">
        <v>13</v>
      </c>
      <c r="O10" s="52" t="s">
        <v>13</v>
      </c>
      <c r="P10" s="52" t="s">
        <v>13</v>
      </c>
      <c r="Q10" s="52" t="s">
        <v>13</v>
      </c>
      <c r="R10" s="52" t="s">
        <v>14</v>
      </c>
      <c r="S10" s="52" t="s">
        <v>14</v>
      </c>
      <c r="T10" s="52" t="s">
        <v>13</v>
      </c>
      <c r="U10" s="52" t="s">
        <v>13</v>
      </c>
      <c r="V10" s="52" t="s">
        <v>13</v>
      </c>
      <c r="W10" s="52" t="s">
        <v>13</v>
      </c>
      <c r="X10" s="52" t="s">
        <v>14</v>
      </c>
      <c r="Y10" s="52" t="s">
        <v>14</v>
      </c>
      <c r="Z10" s="52" t="s">
        <v>13</v>
      </c>
      <c r="AA10" s="52" t="s">
        <v>13</v>
      </c>
      <c r="AB10" s="52" t="s">
        <v>13</v>
      </c>
      <c r="AC10" s="52" t="s">
        <v>13</v>
      </c>
      <c r="AD10" s="52" t="s">
        <v>14</v>
      </c>
      <c r="AE10" s="52" t="s">
        <v>14</v>
      </c>
      <c r="AF10" s="52" t="s">
        <v>13</v>
      </c>
      <c r="AG10" s="52" t="s">
        <v>13</v>
      </c>
      <c r="AH10" s="52" t="s">
        <v>13</v>
      </c>
      <c r="AI10" s="52" t="s">
        <v>13</v>
      </c>
      <c r="AJ10" s="52" t="s">
        <v>14</v>
      </c>
      <c r="AK10" s="52" t="s">
        <v>14</v>
      </c>
      <c r="AL10" s="52" t="s">
        <v>13</v>
      </c>
      <c r="AM10" s="52" t="s">
        <v>13</v>
      </c>
      <c r="AN10" s="52" t="s">
        <v>13</v>
      </c>
      <c r="AO10" s="52" t="s">
        <v>13</v>
      </c>
      <c r="AP10" s="52" t="s">
        <v>14</v>
      </c>
      <c r="AQ10" s="52" t="s">
        <v>14</v>
      </c>
      <c r="AR10" s="52" t="s">
        <v>13</v>
      </c>
      <c r="AS10" s="52" t="s">
        <v>13</v>
      </c>
      <c r="AT10" s="52" t="s">
        <v>11</v>
      </c>
      <c r="AU10" s="52" t="s">
        <v>11</v>
      </c>
      <c r="AV10" s="52" t="s">
        <v>14</v>
      </c>
      <c r="AW10" s="52" t="s">
        <v>14</v>
      </c>
      <c r="AX10" s="52" t="s">
        <v>11</v>
      </c>
      <c r="AY10" s="52" t="s">
        <v>11</v>
      </c>
      <c r="AZ10" s="52" t="s">
        <v>16</v>
      </c>
      <c r="BA10" s="52" t="s">
        <v>11</v>
      </c>
      <c r="BB10" s="52" t="s">
        <v>11</v>
      </c>
      <c r="BC10" s="52" t="s">
        <v>12</v>
      </c>
      <c r="BE10" s="85"/>
      <c r="IE10" s="12"/>
      <c r="IF10" s="12"/>
      <c r="IG10" s="12"/>
      <c r="IH10" s="12"/>
      <c r="II10" s="12"/>
    </row>
    <row r="11" spans="1:243" s="14" customFormat="1" ht="94.5" customHeight="1">
      <c r="A11" s="13" t="s">
        <v>0</v>
      </c>
      <c r="B11" s="13" t="s">
        <v>17</v>
      </c>
      <c r="C11" s="52" t="s">
        <v>1</v>
      </c>
      <c r="D11" s="68" t="s">
        <v>18</v>
      </c>
      <c r="E11" s="52" t="s">
        <v>19</v>
      </c>
      <c r="F11" s="13" t="s">
        <v>44</v>
      </c>
      <c r="G11" s="13"/>
      <c r="H11" s="13"/>
      <c r="I11" s="13" t="s">
        <v>20</v>
      </c>
      <c r="J11" s="13" t="s">
        <v>21</v>
      </c>
      <c r="K11" s="13" t="s">
        <v>22</v>
      </c>
      <c r="L11" s="13" t="s">
        <v>23</v>
      </c>
      <c r="M11" s="16" t="s">
        <v>47</v>
      </c>
      <c r="N11" s="13" t="s">
        <v>24</v>
      </c>
      <c r="O11" s="13" t="s">
        <v>25</v>
      </c>
      <c r="P11" s="13" t="s">
        <v>45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48</v>
      </c>
      <c r="BB11" s="17" t="s">
        <v>30</v>
      </c>
      <c r="BC11" s="50" t="s">
        <v>31</v>
      </c>
      <c r="IE11" s="15"/>
      <c r="IF11" s="15"/>
      <c r="IG11" s="15"/>
      <c r="IH11" s="15"/>
      <c r="II11" s="15"/>
    </row>
    <row r="12" spans="1:243" s="14" customFormat="1" ht="13.5">
      <c r="A12" s="18">
        <v>1</v>
      </c>
      <c r="B12" s="18">
        <v>2</v>
      </c>
      <c r="C12" s="53">
        <v>3</v>
      </c>
      <c r="D12" s="69">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27">
      <c r="A13" s="75">
        <v>1</v>
      </c>
      <c r="B13" s="76" t="s">
        <v>53</v>
      </c>
      <c r="C13" s="73"/>
      <c r="D13" s="81"/>
      <c r="E13" s="82"/>
      <c r="F13" s="18"/>
      <c r="G13" s="18"/>
      <c r="H13" s="18"/>
      <c r="I13" s="18"/>
      <c r="J13" s="18"/>
      <c r="K13" s="18"/>
      <c r="L13" s="18"/>
      <c r="M13" s="84"/>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1"/>
      <c r="BB13" s="61"/>
      <c r="BC13" s="18"/>
      <c r="IE13" s="15"/>
      <c r="IF13" s="15"/>
      <c r="IG13" s="15"/>
      <c r="IH13" s="15"/>
      <c r="II13" s="15"/>
    </row>
    <row r="14" spans="1:243" s="24" customFormat="1" ht="13.5">
      <c r="A14" s="77">
        <v>1.1</v>
      </c>
      <c r="B14" s="78" t="s">
        <v>54</v>
      </c>
      <c r="C14" s="73">
        <v>2</v>
      </c>
      <c r="D14" s="74">
        <v>1325</v>
      </c>
      <c r="E14" s="79" t="s">
        <v>59</v>
      </c>
      <c r="F14" s="47"/>
      <c r="G14" s="26"/>
      <c r="H14" s="20"/>
      <c r="I14" s="19" t="s">
        <v>34</v>
      </c>
      <c r="J14" s="21">
        <f>IF(I14="Less(-)",-1,1)</f>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total_amount_ba($B$2,$D$2,D14,F14,J14,K14,M14)</f>
        <v>0</v>
      </c>
      <c r="BB14" s="45">
        <f>BA14+SUM(N14:AZ14)</f>
        <v>0</v>
      </c>
      <c r="BC14" s="23" t="str">
        <f>SpellNumber(L14,BB14)</f>
        <v>INR Zero Only</v>
      </c>
      <c r="IE14" s="25">
        <v>1.01</v>
      </c>
      <c r="IF14" s="25" t="s">
        <v>35</v>
      </c>
      <c r="IG14" s="25" t="s">
        <v>32</v>
      </c>
      <c r="IH14" s="25">
        <v>123.223</v>
      </c>
      <c r="II14" s="25" t="s">
        <v>33</v>
      </c>
    </row>
    <row r="15" spans="1:243" s="24" customFormat="1" ht="13.5">
      <c r="A15" s="77">
        <v>1.2</v>
      </c>
      <c r="B15" s="78" t="s">
        <v>55</v>
      </c>
      <c r="C15" s="73">
        <f>C14+1</f>
        <v>3</v>
      </c>
      <c r="D15" s="74">
        <v>7643</v>
      </c>
      <c r="E15" s="79" t="s">
        <v>59</v>
      </c>
      <c r="F15" s="47"/>
      <c r="G15" s="26"/>
      <c r="H15" s="20"/>
      <c r="I15" s="19" t="s">
        <v>34</v>
      </c>
      <c r="J15" s="21">
        <f>IF(I15="Less(-)",-1,1)</f>
        <v>1</v>
      </c>
      <c r="K15" s="22" t="s">
        <v>40</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23" t="str">
        <f>SpellNumber(L15,BB15)</f>
        <v>INR Zero Only</v>
      </c>
      <c r="IE15" s="25">
        <v>1.01</v>
      </c>
      <c r="IF15" s="25" t="s">
        <v>35</v>
      </c>
      <c r="IG15" s="25" t="s">
        <v>32</v>
      </c>
      <c r="IH15" s="25">
        <v>123.223</v>
      </c>
      <c r="II15" s="25" t="s">
        <v>33</v>
      </c>
    </row>
    <row r="16" spans="1:243" s="24" customFormat="1" ht="13.5">
      <c r="A16" s="77">
        <v>1.3</v>
      </c>
      <c r="B16" s="78" t="s">
        <v>56</v>
      </c>
      <c r="C16" s="73">
        <v>4</v>
      </c>
      <c r="D16" s="74">
        <v>346</v>
      </c>
      <c r="E16" s="79" t="s">
        <v>59</v>
      </c>
      <c r="F16" s="47"/>
      <c r="G16" s="26"/>
      <c r="H16" s="20"/>
      <c r="I16" s="19" t="s">
        <v>34</v>
      </c>
      <c r="J16" s="21">
        <f>IF(I16="Less(-)",-1,1)</f>
        <v>1</v>
      </c>
      <c r="K16" s="22" t="s">
        <v>40</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total_amount_ba($B$2,$D$2,D16,F16,J16,K16,M16)</f>
        <v>0</v>
      </c>
      <c r="BB16" s="45">
        <f>BA16+SUM(N16:AZ16)</f>
        <v>0</v>
      </c>
      <c r="BC16" s="23" t="str">
        <f>SpellNumber(L16,BB16)</f>
        <v>INR Zero Only</v>
      </c>
      <c r="IE16" s="25">
        <v>1.01</v>
      </c>
      <c r="IF16" s="25" t="s">
        <v>35</v>
      </c>
      <c r="IG16" s="25" t="s">
        <v>32</v>
      </c>
      <c r="IH16" s="25">
        <v>123.223</v>
      </c>
      <c r="II16" s="25" t="s">
        <v>33</v>
      </c>
    </row>
    <row r="17" spans="1:243" s="24" customFormat="1" ht="13.5">
      <c r="A17" s="77">
        <v>1.4</v>
      </c>
      <c r="B17" s="78" t="s">
        <v>57</v>
      </c>
      <c r="C17" s="73">
        <f>C16+1</f>
        <v>5</v>
      </c>
      <c r="D17" s="74">
        <v>4403</v>
      </c>
      <c r="E17" s="79" t="s">
        <v>59</v>
      </c>
      <c r="F17" s="47"/>
      <c r="G17" s="26"/>
      <c r="H17" s="20"/>
      <c r="I17" s="19" t="s">
        <v>34</v>
      </c>
      <c r="J17" s="21">
        <f>IF(I17="Less(-)",-1,1)</f>
        <v>1</v>
      </c>
      <c r="K17" s="22" t="s">
        <v>40</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total_amount_ba($B$2,$D$2,D17,F17,J17,K17,M17)</f>
        <v>0</v>
      </c>
      <c r="BB17" s="45">
        <f>BA17+SUM(N17:AZ17)</f>
        <v>0</v>
      </c>
      <c r="BC17" s="23" t="str">
        <f>SpellNumber(L17,BB17)</f>
        <v>INR Zero Only</v>
      </c>
      <c r="IE17" s="25">
        <v>1.01</v>
      </c>
      <c r="IF17" s="25" t="s">
        <v>35</v>
      </c>
      <c r="IG17" s="25" t="s">
        <v>32</v>
      </c>
      <c r="IH17" s="25">
        <v>123.223</v>
      </c>
      <c r="II17" s="25" t="s">
        <v>33</v>
      </c>
    </row>
    <row r="18" spans="1:243" s="24" customFormat="1" ht="13.5">
      <c r="A18" s="77">
        <v>1.5</v>
      </c>
      <c r="B18" s="78" t="s">
        <v>58</v>
      </c>
      <c r="C18" s="73">
        <v>6</v>
      </c>
      <c r="D18" s="74">
        <v>2057</v>
      </c>
      <c r="E18" s="79" t="s">
        <v>59</v>
      </c>
      <c r="F18" s="47"/>
      <c r="G18" s="26"/>
      <c r="H18" s="20"/>
      <c r="I18" s="19" t="s">
        <v>34</v>
      </c>
      <c r="J18" s="21">
        <f>IF(I18="Less(-)",-1,1)</f>
        <v>1</v>
      </c>
      <c r="K18" s="22" t="s">
        <v>40</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total_amount_ba($B$2,$D$2,D18,F18,J18,K18,M18)</f>
        <v>0</v>
      </c>
      <c r="BB18" s="45">
        <f>BA18+SUM(N18:AZ18)</f>
        <v>0</v>
      </c>
      <c r="BC18" s="23" t="str">
        <f>SpellNumber(L18,BB18)</f>
        <v>INR Zero Only</v>
      </c>
      <c r="IE18" s="25">
        <v>1.01</v>
      </c>
      <c r="IF18" s="25" t="s">
        <v>35</v>
      </c>
      <c r="IG18" s="25" t="s">
        <v>32</v>
      </c>
      <c r="IH18" s="25">
        <v>123.223</v>
      </c>
      <c r="II18" s="25" t="s">
        <v>33</v>
      </c>
    </row>
    <row r="19" spans="1:243" s="14" customFormat="1" ht="27">
      <c r="A19" s="80">
        <v>2</v>
      </c>
      <c r="B19" s="76" t="s">
        <v>60</v>
      </c>
      <c r="C19" s="73"/>
      <c r="D19" s="81"/>
      <c r="E19" s="82"/>
      <c r="F19" s="18"/>
      <c r="G19" s="18"/>
      <c r="H19" s="18"/>
      <c r="I19" s="18"/>
      <c r="J19" s="18"/>
      <c r="K19" s="18"/>
      <c r="L19" s="18"/>
      <c r="M19" s="84"/>
      <c r="N19" s="18"/>
      <c r="O19" s="18"/>
      <c r="P19" s="18"/>
      <c r="Q19" s="18"/>
      <c r="R19" s="18"/>
      <c r="S19" s="13"/>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61"/>
      <c r="BB19" s="61"/>
      <c r="BC19" s="18"/>
      <c r="IE19" s="15"/>
      <c r="IF19" s="15"/>
      <c r="IG19" s="15"/>
      <c r="IH19" s="15"/>
      <c r="II19" s="15"/>
    </row>
    <row r="20" spans="1:243" s="24" customFormat="1" ht="13.5">
      <c r="A20" s="77">
        <v>2.1</v>
      </c>
      <c r="B20" s="78" t="s">
        <v>54</v>
      </c>
      <c r="C20" s="73"/>
      <c r="D20" s="74">
        <v>730</v>
      </c>
      <c r="E20" s="79" t="s">
        <v>59</v>
      </c>
      <c r="F20" s="47"/>
      <c r="G20" s="26"/>
      <c r="H20" s="20"/>
      <c r="I20" s="19" t="s">
        <v>34</v>
      </c>
      <c r="J20" s="21">
        <f aca="true" t="shared" si="0" ref="J20:J29">IF(I20="Less(-)",-1,1)</f>
        <v>1</v>
      </c>
      <c r="K20" s="22" t="s">
        <v>40</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aca="true" t="shared" si="1" ref="BA20:BA29">total_amount_ba($B$2,$D$2,D20,F20,J20,K20,M20)</f>
        <v>0</v>
      </c>
      <c r="BB20" s="45">
        <f aca="true" t="shared" si="2" ref="BB20:BB29">BA20+SUM(N20:AZ20)</f>
        <v>0</v>
      </c>
      <c r="BC20" s="23" t="str">
        <f aca="true" t="shared" si="3" ref="BC20:BC29">SpellNumber(L20,BB20)</f>
        <v>INR Zero Only</v>
      </c>
      <c r="IE20" s="25">
        <v>1.01</v>
      </c>
      <c r="IF20" s="25" t="s">
        <v>35</v>
      </c>
      <c r="IG20" s="25" t="s">
        <v>32</v>
      </c>
      <c r="IH20" s="25">
        <v>123.223</v>
      </c>
      <c r="II20" s="25" t="s">
        <v>33</v>
      </c>
    </row>
    <row r="21" spans="1:243" s="24" customFormat="1" ht="13.5">
      <c r="A21" s="77">
        <v>2.2</v>
      </c>
      <c r="B21" s="78" t="s">
        <v>61</v>
      </c>
      <c r="C21" s="73"/>
      <c r="D21" s="74">
        <v>580</v>
      </c>
      <c r="E21" s="79" t="s">
        <v>59</v>
      </c>
      <c r="F21" s="47"/>
      <c r="G21" s="26"/>
      <c r="H21" s="20"/>
      <c r="I21" s="19" t="s">
        <v>34</v>
      </c>
      <c r="J21" s="21">
        <f t="shared" si="0"/>
        <v>1</v>
      </c>
      <c r="K21" s="22" t="s">
        <v>40</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1"/>
        <v>0</v>
      </c>
      <c r="BB21" s="45">
        <f t="shared" si="2"/>
        <v>0</v>
      </c>
      <c r="BC21" s="23" t="str">
        <f t="shared" si="3"/>
        <v>INR Zero Only</v>
      </c>
      <c r="IE21" s="25">
        <v>1.01</v>
      </c>
      <c r="IF21" s="25" t="s">
        <v>35</v>
      </c>
      <c r="IG21" s="25" t="s">
        <v>32</v>
      </c>
      <c r="IH21" s="25">
        <v>123.223</v>
      </c>
      <c r="II21" s="25" t="s">
        <v>33</v>
      </c>
    </row>
    <row r="22" spans="1:243" s="24" customFormat="1" ht="13.5">
      <c r="A22" s="77">
        <v>2.3</v>
      </c>
      <c r="B22" s="78" t="s">
        <v>55</v>
      </c>
      <c r="C22" s="73"/>
      <c r="D22" s="74">
        <v>780</v>
      </c>
      <c r="E22" s="79" t="s">
        <v>59</v>
      </c>
      <c r="F22" s="47"/>
      <c r="G22" s="26"/>
      <c r="H22" s="20"/>
      <c r="I22" s="19" t="s">
        <v>34</v>
      </c>
      <c r="J22" s="21">
        <f t="shared" si="0"/>
        <v>1</v>
      </c>
      <c r="K22" s="22" t="s">
        <v>40</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1"/>
        <v>0</v>
      </c>
      <c r="BB22" s="45">
        <f t="shared" si="2"/>
        <v>0</v>
      </c>
      <c r="BC22" s="23" t="str">
        <f t="shared" si="3"/>
        <v>INR Zero Only</v>
      </c>
      <c r="IE22" s="25">
        <v>1.01</v>
      </c>
      <c r="IF22" s="25" t="s">
        <v>35</v>
      </c>
      <c r="IG22" s="25" t="s">
        <v>32</v>
      </c>
      <c r="IH22" s="25">
        <v>123.223</v>
      </c>
      <c r="II22" s="25" t="s">
        <v>33</v>
      </c>
    </row>
    <row r="23" spans="1:243" s="24" customFormat="1" ht="13.5">
      <c r="A23" s="77">
        <v>2.4</v>
      </c>
      <c r="B23" s="78" t="s">
        <v>57</v>
      </c>
      <c r="C23" s="73"/>
      <c r="D23" s="74">
        <v>5755</v>
      </c>
      <c r="E23" s="79" t="s">
        <v>59</v>
      </c>
      <c r="F23" s="47"/>
      <c r="G23" s="26"/>
      <c r="H23" s="20"/>
      <c r="I23" s="19" t="s">
        <v>34</v>
      </c>
      <c r="J23" s="21">
        <f t="shared" si="0"/>
        <v>1</v>
      </c>
      <c r="K23" s="22" t="s">
        <v>40</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1"/>
        <v>0</v>
      </c>
      <c r="BB23" s="45">
        <f t="shared" si="2"/>
        <v>0</v>
      </c>
      <c r="BC23" s="23" t="str">
        <f t="shared" si="3"/>
        <v>INR Zero Only</v>
      </c>
      <c r="IE23" s="25">
        <v>1.01</v>
      </c>
      <c r="IF23" s="25" t="s">
        <v>35</v>
      </c>
      <c r="IG23" s="25" t="s">
        <v>32</v>
      </c>
      <c r="IH23" s="25">
        <v>123.223</v>
      </c>
      <c r="II23" s="25" t="s">
        <v>33</v>
      </c>
    </row>
    <row r="24" spans="1:243" s="24" customFormat="1" ht="13.5">
      <c r="A24" s="77">
        <v>2.5</v>
      </c>
      <c r="B24" s="78" t="s">
        <v>58</v>
      </c>
      <c r="C24" s="73"/>
      <c r="D24" s="74">
        <v>5915</v>
      </c>
      <c r="E24" s="79" t="s">
        <v>59</v>
      </c>
      <c r="F24" s="47"/>
      <c r="G24" s="26"/>
      <c r="H24" s="20"/>
      <c r="I24" s="19" t="s">
        <v>34</v>
      </c>
      <c r="J24" s="21">
        <f t="shared" si="0"/>
        <v>1</v>
      </c>
      <c r="K24" s="22" t="s">
        <v>40</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1"/>
        <v>0</v>
      </c>
      <c r="BB24" s="45">
        <f t="shared" si="2"/>
        <v>0</v>
      </c>
      <c r="BC24" s="23" t="str">
        <f t="shared" si="3"/>
        <v>INR Zero Only</v>
      </c>
      <c r="IE24" s="25">
        <v>1.01</v>
      </c>
      <c r="IF24" s="25" t="s">
        <v>35</v>
      </c>
      <c r="IG24" s="25" t="s">
        <v>32</v>
      </c>
      <c r="IH24" s="25">
        <v>123.223</v>
      </c>
      <c r="II24" s="25" t="s">
        <v>33</v>
      </c>
    </row>
    <row r="25" spans="1:243" s="14" customFormat="1" ht="27">
      <c r="A25" s="80">
        <v>3</v>
      </c>
      <c r="B25" s="76" t="s">
        <v>62</v>
      </c>
      <c r="C25" s="73"/>
      <c r="D25" s="81"/>
      <c r="E25" s="82"/>
      <c r="F25" s="18"/>
      <c r="G25" s="18"/>
      <c r="H25" s="18"/>
      <c r="I25" s="18"/>
      <c r="J25" s="18"/>
      <c r="K25" s="18"/>
      <c r="L25" s="18"/>
      <c r="M25" s="84"/>
      <c r="N25" s="18"/>
      <c r="O25" s="18"/>
      <c r="P25" s="18"/>
      <c r="Q25" s="18"/>
      <c r="R25" s="18"/>
      <c r="S25" s="13"/>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61"/>
      <c r="BB25" s="61"/>
      <c r="BC25" s="18"/>
      <c r="IE25" s="15"/>
      <c r="IF25" s="15"/>
      <c r="IG25" s="15"/>
      <c r="IH25" s="15"/>
      <c r="II25" s="15"/>
    </row>
    <row r="26" spans="1:243" s="24" customFormat="1" ht="13.5">
      <c r="A26" s="77">
        <v>3.1</v>
      </c>
      <c r="B26" s="78" t="s">
        <v>54</v>
      </c>
      <c r="C26" s="73"/>
      <c r="D26" s="74">
        <v>1400</v>
      </c>
      <c r="E26" s="79" t="s">
        <v>59</v>
      </c>
      <c r="F26" s="47"/>
      <c r="G26" s="26"/>
      <c r="H26" s="20"/>
      <c r="I26" s="19" t="s">
        <v>34</v>
      </c>
      <c r="J26" s="21">
        <f t="shared" si="0"/>
        <v>1</v>
      </c>
      <c r="K26" s="22" t="s">
        <v>40</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1"/>
        <v>0</v>
      </c>
      <c r="BB26" s="45">
        <f t="shared" si="2"/>
        <v>0</v>
      </c>
      <c r="BC26" s="23" t="str">
        <f t="shared" si="3"/>
        <v>INR Zero Only</v>
      </c>
      <c r="IE26" s="25">
        <v>1.01</v>
      </c>
      <c r="IF26" s="25" t="s">
        <v>35</v>
      </c>
      <c r="IG26" s="25" t="s">
        <v>32</v>
      </c>
      <c r="IH26" s="25">
        <v>123.223</v>
      </c>
      <c r="II26" s="25" t="s">
        <v>33</v>
      </c>
    </row>
    <row r="27" spans="1:243" s="24" customFormat="1" ht="13.5">
      <c r="A27" s="77">
        <v>3.2</v>
      </c>
      <c r="B27" s="78" t="s">
        <v>61</v>
      </c>
      <c r="C27" s="73"/>
      <c r="D27" s="74">
        <v>1000</v>
      </c>
      <c r="E27" s="79" t="s">
        <v>59</v>
      </c>
      <c r="F27" s="47"/>
      <c r="G27" s="26"/>
      <c r="H27" s="20"/>
      <c r="I27" s="19" t="s">
        <v>34</v>
      </c>
      <c r="J27" s="21">
        <f t="shared" si="0"/>
        <v>1</v>
      </c>
      <c r="K27" s="22" t="s">
        <v>40</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1"/>
        <v>0</v>
      </c>
      <c r="BB27" s="45">
        <f t="shared" si="2"/>
        <v>0</v>
      </c>
      <c r="BC27" s="23" t="str">
        <f t="shared" si="3"/>
        <v>INR Zero Only</v>
      </c>
      <c r="IE27" s="25">
        <v>1.01</v>
      </c>
      <c r="IF27" s="25" t="s">
        <v>35</v>
      </c>
      <c r="IG27" s="25" t="s">
        <v>32</v>
      </c>
      <c r="IH27" s="25">
        <v>123.223</v>
      </c>
      <c r="II27" s="25" t="s">
        <v>33</v>
      </c>
    </row>
    <row r="28" spans="1:243" s="24" customFormat="1" ht="13.5">
      <c r="A28" s="77">
        <v>3.3</v>
      </c>
      <c r="B28" s="78" t="s">
        <v>63</v>
      </c>
      <c r="C28" s="73"/>
      <c r="D28" s="74">
        <v>1000</v>
      </c>
      <c r="E28" s="79" t="s">
        <v>59</v>
      </c>
      <c r="F28" s="47"/>
      <c r="G28" s="26"/>
      <c r="H28" s="20"/>
      <c r="I28" s="19" t="s">
        <v>34</v>
      </c>
      <c r="J28" s="21">
        <f>IF(I28="Less(-)",-1,1)</f>
        <v>1</v>
      </c>
      <c r="K28" s="22" t="s">
        <v>40</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total_amount_ba($B$2,$D$2,D28,F28,J28,K28,M28)</f>
        <v>0</v>
      </c>
      <c r="BB28" s="45">
        <f>BA28+SUM(N28:AZ28)</f>
        <v>0</v>
      </c>
      <c r="BC28" s="23" t="str">
        <f>SpellNumber(L28,BB28)</f>
        <v>INR Zero Only</v>
      </c>
      <c r="IE28" s="25">
        <v>1.01</v>
      </c>
      <c r="IF28" s="25" t="s">
        <v>35</v>
      </c>
      <c r="IG28" s="25" t="s">
        <v>32</v>
      </c>
      <c r="IH28" s="25">
        <v>123.223</v>
      </c>
      <c r="II28" s="25" t="s">
        <v>33</v>
      </c>
    </row>
    <row r="29" spans="1:243" s="24" customFormat="1" ht="13.5">
      <c r="A29" s="77">
        <v>3.4</v>
      </c>
      <c r="B29" s="78" t="s">
        <v>58</v>
      </c>
      <c r="C29" s="73"/>
      <c r="D29" s="74">
        <v>3000</v>
      </c>
      <c r="E29" s="79" t="s">
        <v>59</v>
      </c>
      <c r="F29" s="47"/>
      <c r="G29" s="26"/>
      <c r="H29" s="20"/>
      <c r="I29" s="19" t="s">
        <v>34</v>
      </c>
      <c r="J29" s="21">
        <f t="shared" si="0"/>
        <v>1</v>
      </c>
      <c r="K29" s="22" t="s">
        <v>40</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1"/>
        <v>0</v>
      </c>
      <c r="BB29" s="45">
        <f t="shared" si="2"/>
        <v>0</v>
      </c>
      <c r="BC29" s="23" t="str">
        <f t="shared" si="3"/>
        <v>INR Zero Only</v>
      </c>
      <c r="IE29" s="25">
        <v>1.01</v>
      </c>
      <c r="IF29" s="25" t="s">
        <v>35</v>
      </c>
      <c r="IG29" s="25" t="s">
        <v>32</v>
      </c>
      <c r="IH29" s="25">
        <v>123.223</v>
      </c>
      <c r="II29" s="25" t="s">
        <v>33</v>
      </c>
    </row>
    <row r="30" spans="1:243" s="14" customFormat="1" ht="27">
      <c r="A30" s="80">
        <v>4</v>
      </c>
      <c r="B30" s="76" t="s">
        <v>64</v>
      </c>
      <c r="C30" s="73"/>
      <c r="D30" s="81"/>
      <c r="E30" s="82"/>
      <c r="F30" s="18"/>
      <c r="G30" s="18"/>
      <c r="H30" s="18"/>
      <c r="I30" s="18"/>
      <c r="J30" s="18"/>
      <c r="K30" s="18"/>
      <c r="L30" s="18"/>
      <c r="M30" s="84"/>
      <c r="N30" s="18"/>
      <c r="O30" s="18"/>
      <c r="P30" s="18"/>
      <c r="Q30" s="18"/>
      <c r="R30" s="18"/>
      <c r="S30" s="13"/>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61"/>
      <c r="BB30" s="61"/>
      <c r="BC30" s="18"/>
      <c r="IE30" s="15"/>
      <c r="IF30" s="15"/>
      <c r="IG30" s="15"/>
      <c r="IH30" s="15"/>
      <c r="II30" s="15"/>
    </row>
    <row r="31" spans="1:243" s="24" customFormat="1" ht="13.5">
      <c r="A31" s="77">
        <v>4.1</v>
      </c>
      <c r="B31" s="78" t="s">
        <v>54</v>
      </c>
      <c r="C31" s="73"/>
      <c r="D31" s="74">
        <v>690</v>
      </c>
      <c r="E31" s="79" t="s">
        <v>59</v>
      </c>
      <c r="F31" s="47"/>
      <c r="G31" s="26"/>
      <c r="H31" s="20"/>
      <c r="I31" s="19" t="s">
        <v>34</v>
      </c>
      <c r="J31" s="21">
        <f aca="true" t="shared" si="4" ref="J30:J36">IF(I31="Less(-)",-1,1)</f>
        <v>1</v>
      </c>
      <c r="K31" s="22" t="s">
        <v>40</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total_amount_ba($B$2,$D$2,D31,F31,J31,K31,M31)</f>
        <v>0</v>
      </c>
      <c r="BB31" s="45">
        <f aca="true" t="shared" si="5" ref="BB30:BB36">BA31+SUM(N31:AZ31)</f>
        <v>0</v>
      </c>
      <c r="BC31" s="23" t="str">
        <f aca="true" t="shared" si="6" ref="BC31:BC36">SpellNumber(L31,BB31)</f>
        <v>INR Zero Only</v>
      </c>
      <c r="IE31" s="25">
        <v>1.01</v>
      </c>
      <c r="IF31" s="25" t="s">
        <v>35</v>
      </c>
      <c r="IG31" s="25" t="s">
        <v>32</v>
      </c>
      <c r="IH31" s="25">
        <v>123.223</v>
      </c>
      <c r="II31" s="25" t="s">
        <v>33</v>
      </c>
    </row>
    <row r="32" spans="1:243" s="24" customFormat="1" ht="13.5">
      <c r="A32" s="77">
        <v>4.2</v>
      </c>
      <c r="B32" s="78" t="s">
        <v>61</v>
      </c>
      <c r="C32" s="73"/>
      <c r="D32" s="74">
        <v>420</v>
      </c>
      <c r="E32" s="79" t="s">
        <v>59</v>
      </c>
      <c r="F32" s="47"/>
      <c r="G32" s="26"/>
      <c r="H32" s="20"/>
      <c r="I32" s="19" t="s">
        <v>34</v>
      </c>
      <c r="J32" s="21">
        <f t="shared" si="4"/>
        <v>1</v>
      </c>
      <c r="K32" s="22" t="s">
        <v>40</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total_amount_ba($B$2,$D$2,D32,F32,J32,K32,M32)</f>
        <v>0</v>
      </c>
      <c r="BB32" s="45">
        <f t="shared" si="5"/>
        <v>0</v>
      </c>
      <c r="BC32" s="23" t="str">
        <f t="shared" si="6"/>
        <v>INR Zero Only</v>
      </c>
      <c r="IE32" s="25">
        <v>1.01</v>
      </c>
      <c r="IF32" s="25" t="s">
        <v>35</v>
      </c>
      <c r="IG32" s="25" t="s">
        <v>32</v>
      </c>
      <c r="IH32" s="25">
        <v>123.223</v>
      </c>
      <c r="II32" s="25" t="s">
        <v>33</v>
      </c>
    </row>
    <row r="33" spans="1:243" s="24" customFormat="1" ht="13.5">
      <c r="A33" s="77">
        <v>4.3</v>
      </c>
      <c r="B33" s="78" t="s">
        <v>55</v>
      </c>
      <c r="C33" s="73"/>
      <c r="D33" s="74">
        <v>2937</v>
      </c>
      <c r="E33" s="79" t="s">
        <v>59</v>
      </c>
      <c r="F33" s="47"/>
      <c r="G33" s="26"/>
      <c r="H33" s="20"/>
      <c r="I33" s="19" t="s">
        <v>34</v>
      </c>
      <c r="J33" s="21">
        <f t="shared" si="4"/>
        <v>1</v>
      </c>
      <c r="K33" s="22" t="s">
        <v>40</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 t="shared" si="5"/>
        <v>0</v>
      </c>
      <c r="BC33" s="23" t="str">
        <f t="shared" si="6"/>
        <v>INR Zero Only</v>
      </c>
      <c r="IE33" s="25">
        <v>1.01</v>
      </c>
      <c r="IF33" s="25" t="s">
        <v>35</v>
      </c>
      <c r="IG33" s="25" t="s">
        <v>32</v>
      </c>
      <c r="IH33" s="25">
        <v>123.223</v>
      </c>
      <c r="II33" s="25" t="s">
        <v>33</v>
      </c>
    </row>
    <row r="34" spans="1:243" s="24" customFormat="1" ht="13.5">
      <c r="A34" s="77">
        <v>4.4</v>
      </c>
      <c r="B34" s="78" t="s">
        <v>58</v>
      </c>
      <c r="C34" s="73"/>
      <c r="D34" s="74">
        <v>150</v>
      </c>
      <c r="E34" s="79" t="s">
        <v>59</v>
      </c>
      <c r="F34" s="47"/>
      <c r="G34" s="26"/>
      <c r="H34" s="20"/>
      <c r="I34" s="19" t="s">
        <v>34</v>
      </c>
      <c r="J34" s="21">
        <f t="shared" si="4"/>
        <v>1</v>
      </c>
      <c r="K34" s="22" t="s">
        <v>40</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 t="shared" si="5"/>
        <v>0</v>
      </c>
      <c r="BC34" s="23" t="str">
        <f t="shared" si="6"/>
        <v>INR Zero Only</v>
      </c>
      <c r="IE34" s="25">
        <v>1.01</v>
      </c>
      <c r="IF34" s="25" t="s">
        <v>35</v>
      </c>
      <c r="IG34" s="25" t="s">
        <v>32</v>
      </c>
      <c r="IH34" s="25">
        <v>123.223</v>
      </c>
      <c r="II34" s="25" t="s">
        <v>33</v>
      </c>
    </row>
    <row r="35" spans="1:243" s="14" customFormat="1" ht="27">
      <c r="A35" s="80">
        <v>5</v>
      </c>
      <c r="B35" s="76" t="s">
        <v>65</v>
      </c>
      <c r="C35" s="73"/>
      <c r="D35" s="81"/>
      <c r="E35" s="82"/>
      <c r="F35" s="18"/>
      <c r="G35" s="18"/>
      <c r="H35" s="18"/>
      <c r="I35" s="18"/>
      <c r="J35" s="18"/>
      <c r="K35" s="18"/>
      <c r="L35" s="18"/>
      <c r="M35" s="84"/>
      <c r="N35" s="18"/>
      <c r="O35" s="18"/>
      <c r="P35" s="18"/>
      <c r="Q35" s="18"/>
      <c r="R35" s="18"/>
      <c r="S35" s="13"/>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61"/>
      <c r="BB35" s="61"/>
      <c r="BC35" s="18"/>
      <c r="IE35" s="15"/>
      <c r="IF35" s="15"/>
      <c r="IG35" s="15"/>
      <c r="IH35" s="15"/>
      <c r="II35" s="15"/>
    </row>
    <row r="36" spans="1:243" s="24" customFormat="1" ht="13.5">
      <c r="A36" s="77">
        <v>5.1</v>
      </c>
      <c r="B36" s="83" t="s">
        <v>66</v>
      </c>
      <c r="C36" s="73"/>
      <c r="D36" s="74">
        <v>1283</v>
      </c>
      <c r="E36" s="79" t="s">
        <v>59</v>
      </c>
      <c r="F36" s="47"/>
      <c r="G36" s="26"/>
      <c r="H36" s="20"/>
      <c r="I36" s="19" t="s">
        <v>34</v>
      </c>
      <c r="J36" s="21">
        <f t="shared" si="4"/>
        <v>1</v>
      </c>
      <c r="K36" s="22" t="s">
        <v>40</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total_amount_ba($B$2,$D$2,D36,F36,J36,K36,M36)</f>
        <v>0</v>
      </c>
      <c r="BB36" s="45">
        <f t="shared" si="5"/>
        <v>0</v>
      </c>
      <c r="BC36" s="23" t="str">
        <f t="shared" si="6"/>
        <v>INR Zero Only</v>
      </c>
      <c r="IE36" s="25">
        <v>1.01</v>
      </c>
      <c r="IF36" s="25" t="s">
        <v>35</v>
      </c>
      <c r="IG36" s="25" t="s">
        <v>32</v>
      </c>
      <c r="IH36" s="25">
        <v>123.223</v>
      </c>
      <c r="II36" s="25" t="s">
        <v>33</v>
      </c>
    </row>
    <row r="37" spans="1:243" s="24" customFormat="1" ht="17.25">
      <c r="A37" s="58" t="s">
        <v>38</v>
      </c>
      <c r="B37" s="59"/>
      <c r="C37" s="55"/>
      <c r="D37" s="70"/>
      <c r="E37" s="62"/>
      <c r="F37" s="63"/>
      <c r="G37" s="63"/>
      <c r="H37" s="64"/>
      <c r="I37" s="64"/>
      <c r="J37" s="64"/>
      <c r="K37" s="64"/>
      <c r="L37" s="65"/>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49">
        <f>SUM(BA14:BA36)</f>
        <v>0</v>
      </c>
      <c r="BB37" s="49">
        <f>SUM(BB14:BB36)</f>
        <v>0</v>
      </c>
      <c r="BC37" s="23" t="str">
        <f>SpellNumber($E$2,BB37)</f>
        <v>INR Zero Only</v>
      </c>
      <c r="IE37" s="25">
        <v>4</v>
      </c>
      <c r="IF37" s="25" t="s">
        <v>36</v>
      </c>
      <c r="IG37" s="25" t="s">
        <v>37</v>
      </c>
      <c r="IH37" s="25">
        <v>10</v>
      </c>
      <c r="II37" s="25" t="s">
        <v>33</v>
      </c>
    </row>
    <row r="38" spans="1:243" s="33" customFormat="1" ht="36" customHeight="1" hidden="1">
      <c r="A38" s="59" t="s">
        <v>42</v>
      </c>
      <c r="B38" s="60"/>
      <c r="C38" s="56"/>
      <c r="D38" s="71"/>
      <c r="E38" s="57" t="s">
        <v>39</v>
      </c>
      <c r="F38" s="40"/>
      <c r="G38" s="28"/>
      <c r="H38" s="29"/>
      <c r="I38" s="29"/>
      <c r="J38" s="29"/>
      <c r="K38" s="30"/>
      <c r="L38" s="31"/>
      <c r="M38" s="32"/>
      <c r="O38" s="24"/>
      <c r="P38" s="24"/>
      <c r="Q38" s="24"/>
      <c r="R38" s="24"/>
      <c r="S38" s="24"/>
      <c r="BA38" s="38">
        <f>IF(ISBLANK(F38),0,IF(E38="Excess (+)",ROUND(BA37+(BA37*F38),2),IF(E38="Less (-)",ROUND(BA37+(BA37*F38*(-1)),2),0)))</f>
        <v>0</v>
      </c>
      <c r="BB38" s="39">
        <f>ROUND(BA38,0)</f>
        <v>0</v>
      </c>
      <c r="BC38" s="23" t="str">
        <f>SpellNumber(L38,BB38)</f>
        <v> Zero Only</v>
      </c>
      <c r="IE38" s="34"/>
      <c r="IF38" s="34"/>
      <c r="IG38" s="34"/>
      <c r="IH38" s="34"/>
      <c r="II38" s="34"/>
    </row>
    <row r="39" spans="1:243" s="33" customFormat="1" ht="17.25">
      <c r="A39" s="58" t="s">
        <v>41</v>
      </c>
      <c r="B39" s="58"/>
      <c r="C39" s="89" t="str">
        <f>SpellNumber($E$2,BB37)</f>
        <v>INR Zero Only</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1"/>
      <c r="IE39" s="34"/>
      <c r="IF39" s="34"/>
      <c r="IG39" s="34"/>
      <c r="IH39" s="34"/>
      <c r="II39" s="34"/>
    </row>
    <row r="40" spans="3:243" s="14" customFormat="1" ht="14.25">
      <c r="C40" s="54"/>
      <c r="D40" s="72"/>
      <c r="E40" s="54"/>
      <c r="F40" s="35"/>
      <c r="G40" s="35"/>
      <c r="H40" s="35"/>
      <c r="I40" s="35"/>
      <c r="J40" s="35"/>
      <c r="K40" s="35"/>
      <c r="L40" s="35"/>
      <c r="M40" s="35"/>
      <c r="O40" s="35"/>
      <c r="BA40" s="35"/>
      <c r="BC40" s="35"/>
      <c r="IE40" s="15"/>
      <c r="IF40" s="15"/>
      <c r="IG40" s="15"/>
      <c r="IH40" s="15"/>
      <c r="II40" s="15"/>
    </row>
  </sheetData>
  <sheetProtection password="CCE9" sheet="1" selectLockedCells="1"/>
  <mergeCells count="8">
    <mergeCell ref="A9:BC9"/>
    <mergeCell ref="C39:BC3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8">
      <formula1>IF(ISBLANK(F38),$A$3:$C$3,$B$3:$C$3)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8">
      <formula1>IF(E38&lt;&gt;"Select",0,-1)</formula1>
      <formula2>IF(E38&lt;&gt;"Select",99.99,-1)</formula2>
    </dataValidation>
    <dataValidation type="decimal" allowBlank="1" showInputMessage="1" showErrorMessage="1" promptTitle="Rate Entry" prompt="Please enter VAT charges in Rupees for this item. " errorTitle="Invaid Entry" error="Only Numeric Values are allowed. " sqref="M14:M18 M36 M26:M29 M31:M34 M20:M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8 G20:H24 G26:H29 G31:H34 G36:H36">
      <formula1>0</formula1>
      <formula2>999999999999999</formula2>
    </dataValidation>
    <dataValidation type="list" allowBlank="1" showInputMessage="1" showErrorMessage="1" sqref="K14:K18 K20:K24 K26:K29 K31:K34 K36">
      <formula1>"Partial Conversion, Full Conversion"</formula1>
    </dataValidation>
    <dataValidation allowBlank="1" showInputMessage="1" showErrorMessage="1" promptTitle="Addition / Deduction" prompt="Please Choose the correct One" sqref="J14:J18 J20:J24 J26:J29 J31:J34 J36"/>
    <dataValidation type="list" showInputMessage="1" showErrorMessage="1" sqref="I14:I18 I20:I24 I26:I29 I31:I34 I36">
      <formula1>"Excess(+), Less(-)"</formula1>
    </dataValidation>
    <dataValidation type="decimal" allowBlank="1" showInputMessage="1" showErrorMessage="1" promptTitle="Rate Entry" prompt="Please enter the Other Taxes2 in Rupees for this item. " errorTitle="Invaid Entry" error="Only Numeric Values are allowed. " sqref="N14:O18 N20:O24 N26:O29 N31:O34 N36: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8 R20:R24 R26:R29 R31:R34 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8 Q20:Q24 Q26:Q29 Q31:Q34 Q36">
      <formula1>0</formula1>
      <formula2>999999999999999</formula2>
    </dataValidation>
    <dataValidation type="decimal" allowBlank="1" showInputMessage="1" showErrorMessage="1" promptTitle="Quantity" prompt="Please enter the Quantity for this item. " errorTitle="Invalid Entry" error="Only Numeric Values are allowed. " sqref="F14:F18 F20:F24 F36 F26:F29 F31:F34 D13:D3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L36">
      <formula1>"INR"</formula1>
    </dataValidation>
    <dataValidation allowBlank="1" showInputMessage="1" showErrorMessage="1" promptTitle="Itemcode/Make" prompt="Please enter text" sqref="C13:C36"/>
    <dataValidation type="decimal" allowBlank="1" showInputMessage="1" showErrorMessage="1" errorTitle="Invalid Entry" error="Only Numeric Values are allowed. " sqref="A13:A36">
      <formula1>0</formula1>
      <formula2>999999999999999</formula2>
    </dataValidation>
    <dataValidation allowBlank="1" showInputMessage="1" showErrorMessage="1" promptTitle="Units" prompt="Please enter Units in text" sqref="E13:E36"/>
  </dataValidations>
  <printOptions/>
  <pageMargins left="0.5511811023622047" right="0.31496062992125984" top="0.5905511811023623" bottom="0.5118110236220472" header="0.31496062992125984" footer="0.31496062992125984"/>
  <pageSetup fitToHeight="0"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sheetPr codeName="Sheet19">
    <tabColor theme="4" tint="-0.4999699890613556"/>
    <pageSetUpPr fitToPage="1"/>
  </sheetPr>
  <dimension ref="A1:II40"/>
  <sheetViews>
    <sheetView showGridLines="0" zoomScale="90" zoomScaleNormal="90" zoomScalePageLayoutView="0" workbookViewId="0" topLeftCell="A14">
      <selection activeCell="M36" sqref="M36"/>
    </sheetView>
  </sheetViews>
  <sheetFormatPr defaultColWidth="9.140625" defaultRowHeight="15"/>
  <cols>
    <col min="1" max="1" width="15.140625" style="35" customWidth="1"/>
    <col min="2" max="2" width="75.140625" style="35" customWidth="1"/>
    <col min="3" max="3" width="9.7109375" style="54" hidden="1" customWidth="1"/>
    <col min="4" max="4" width="12.28125" style="72" bestFit="1" customWidth="1"/>
    <col min="5" max="5" width="16.00390625" style="54" customWidth="1"/>
    <col min="6" max="6" width="14.421875" style="35" hidden="1" customWidth="1"/>
    <col min="7" max="7" width="8.421875" style="35" hidden="1" customWidth="1"/>
    <col min="8" max="8" width="6.28125" style="35" hidden="1" customWidth="1"/>
    <col min="9" max="9" width="13.7109375" style="35" hidden="1" customWidth="1"/>
    <col min="10" max="10" width="10.28125" style="35" hidden="1" customWidth="1"/>
    <col min="11" max="11" width="11.421875" style="35" hidden="1" customWidth="1"/>
    <col min="12" max="12" width="15.42187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1.710937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41" t="s">
        <v>5</v>
      </c>
      <c r="D2" s="66" t="s">
        <v>6</v>
      </c>
      <c r="E2" s="4" t="s">
        <v>7</v>
      </c>
      <c r="J2" s="5"/>
      <c r="K2" s="5"/>
      <c r="L2" s="5"/>
      <c r="O2" s="2"/>
      <c r="P2" s="2"/>
      <c r="Q2" s="3"/>
    </row>
    <row r="3" spans="1:243" s="1" customFormat="1" ht="30" customHeight="1" hidden="1">
      <c r="A3" s="1" t="s">
        <v>8</v>
      </c>
      <c r="C3" s="51" t="s">
        <v>9</v>
      </c>
      <c r="D3" s="67"/>
      <c r="E3" s="51"/>
      <c r="IE3" s="3"/>
      <c r="IF3" s="3"/>
      <c r="IG3" s="3"/>
      <c r="IH3" s="3"/>
      <c r="II3" s="3"/>
    </row>
    <row r="4" spans="1:243" s="6" customFormat="1" ht="30.75" customHeight="1">
      <c r="A4" s="93" t="s">
        <v>51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52</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46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65.25" customHeight="1">
      <c r="A8" s="8" t="s">
        <v>43</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6" t="s">
        <v>50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2"/>
      <c r="IF9" s="12"/>
      <c r="IG9" s="12"/>
      <c r="IH9" s="12"/>
      <c r="II9" s="12"/>
    </row>
    <row r="10" spans="1:243" s="11" customFormat="1" ht="26.25" customHeight="1">
      <c r="A10" s="52" t="s">
        <v>11</v>
      </c>
      <c r="B10" s="52" t="s">
        <v>12</v>
      </c>
      <c r="C10" s="52" t="s">
        <v>12</v>
      </c>
      <c r="D10" s="68" t="s">
        <v>11</v>
      </c>
      <c r="E10" s="52" t="s">
        <v>12</v>
      </c>
      <c r="F10" s="52" t="s">
        <v>13</v>
      </c>
      <c r="G10" s="52" t="s">
        <v>13</v>
      </c>
      <c r="H10" s="52" t="s">
        <v>14</v>
      </c>
      <c r="I10" s="52" t="s">
        <v>12</v>
      </c>
      <c r="J10" s="52" t="s">
        <v>11</v>
      </c>
      <c r="K10" s="52" t="s">
        <v>15</v>
      </c>
      <c r="L10" s="52" t="s">
        <v>12</v>
      </c>
      <c r="M10" s="52" t="s">
        <v>11</v>
      </c>
      <c r="N10" s="52" t="s">
        <v>13</v>
      </c>
      <c r="O10" s="52" t="s">
        <v>13</v>
      </c>
      <c r="P10" s="52" t="s">
        <v>13</v>
      </c>
      <c r="Q10" s="52" t="s">
        <v>13</v>
      </c>
      <c r="R10" s="52" t="s">
        <v>14</v>
      </c>
      <c r="S10" s="52" t="s">
        <v>14</v>
      </c>
      <c r="T10" s="52" t="s">
        <v>13</v>
      </c>
      <c r="U10" s="52" t="s">
        <v>13</v>
      </c>
      <c r="V10" s="52" t="s">
        <v>13</v>
      </c>
      <c r="W10" s="52" t="s">
        <v>13</v>
      </c>
      <c r="X10" s="52" t="s">
        <v>14</v>
      </c>
      <c r="Y10" s="52" t="s">
        <v>14</v>
      </c>
      <c r="Z10" s="52" t="s">
        <v>13</v>
      </c>
      <c r="AA10" s="52" t="s">
        <v>13</v>
      </c>
      <c r="AB10" s="52" t="s">
        <v>13</v>
      </c>
      <c r="AC10" s="52" t="s">
        <v>13</v>
      </c>
      <c r="AD10" s="52" t="s">
        <v>14</v>
      </c>
      <c r="AE10" s="52" t="s">
        <v>14</v>
      </c>
      <c r="AF10" s="52" t="s">
        <v>13</v>
      </c>
      <c r="AG10" s="52" t="s">
        <v>13</v>
      </c>
      <c r="AH10" s="52" t="s">
        <v>13</v>
      </c>
      <c r="AI10" s="52" t="s">
        <v>13</v>
      </c>
      <c r="AJ10" s="52" t="s">
        <v>14</v>
      </c>
      <c r="AK10" s="52" t="s">
        <v>14</v>
      </c>
      <c r="AL10" s="52" t="s">
        <v>13</v>
      </c>
      <c r="AM10" s="52" t="s">
        <v>13</v>
      </c>
      <c r="AN10" s="52" t="s">
        <v>13</v>
      </c>
      <c r="AO10" s="52" t="s">
        <v>13</v>
      </c>
      <c r="AP10" s="52" t="s">
        <v>14</v>
      </c>
      <c r="AQ10" s="52" t="s">
        <v>14</v>
      </c>
      <c r="AR10" s="52" t="s">
        <v>13</v>
      </c>
      <c r="AS10" s="52" t="s">
        <v>13</v>
      </c>
      <c r="AT10" s="52" t="s">
        <v>11</v>
      </c>
      <c r="AU10" s="52" t="s">
        <v>11</v>
      </c>
      <c r="AV10" s="52" t="s">
        <v>14</v>
      </c>
      <c r="AW10" s="52" t="s">
        <v>14</v>
      </c>
      <c r="AX10" s="52" t="s">
        <v>11</v>
      </c>
      <c r="AY10" s="52" t="s">
        <v>11</v>
      </c>
      <c r="AZ10" s="52" t="s">
        <v>16</v>
      </c>
      <c r="BA10" s="52" t="s">
        <v>11</v>
      </c>
      <c r="BB10" s="52" t="s">
        <v>11</v>
      </c>
      <c r="BC10" s="52" t="s">
        <v>12</v>
      </c>
      <c r="IE10" s="12"/>
      <c r="IF10" s="12"/>
      <c r="IG10" s="12"/>
      <c r="IH10" s="12"/>
      <c r="II10" s="12"/>
    </row>
    <row r="11" spans="1:243" s="14" customFormat="1" ht="94.5" customHeight="1">
      <c r="A11" s="13" t="s">
        <v>0</v>
      </c>
      <c r="B11" s="13" t="s">
        <v>17</v>
      </c>
      <c r="C11" s="52" t="s">
        <v>1</v>
      </c>
      <c r="D11" s="68" t="s">
        <v>18</v>
      </c>
      <c r="E11" s="52" t="s">
        <v>19</v>
      </c>
      <c r="F11" s="13" t="s">
        <v>44</v>
      </c>
      <c r="G11" s="13"/>
      <c r="H11" s="13"/>
      <c r="I11" s="13" t="s">
        <v>20</v>
      </c>
      <c r="J11" s="13" t="s">
        <v>21</v>
      </c>
      <c r="K11" s="13" t="s">
        <v>22</v>
      </c>
      <c r="L11" s="13" t="s">
        <v>23</v>
      </c>
      <c r="M11" s="16" t="s">
        <v>47</v>
      </c>
      <c r="N11" s="13" t="s">
        <v>24</v>
      </c>
      <c r="O11" s="13" t="s">
        <v>25</v>
      </c>
      <c r="P11" s="13" t="s">
        <v>45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48</v>
      </c>
      <c r="BB11" s="17" t="s">
        <v>30</v>
      </c>
      <c r="BC11" s="50" t="s">
        <v>31</v>
      </c>
      <c r="IE11" s="15"/>
      <c r="IF11" s="15"/>
      <c r="IG11" s="15"/>
      <c r="IH11" s="15"/>
      <c r="II11" s="15"/>
    </row>
    <row r="12" spans="1:243" s="14" customFormat="1" ht="13.5">
      <c r="A12" s="18">
        <v>1</v>
      </c>
      <c r="B12" s="18">
        <v>2</v>
      </c>
      <c r="C12" s="53">
        <v>3</v>
      </c>
      <c r="D12" s="69">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27">
      <c r="A13" s="80">
        <v>1</v>
      </c>
      <c r="B13" s="76" t="s">
        <v>53</v>
      </c>
      <c r="C13" s="73"/>
      <c r="D13" s="81"/>
      <c r="E13" s="82"/>
      <c r="F13" s="18"/>
      <c r="G13" s="18"/>
      <c r="H13" s="18"/>
      <c r="I13" s="18"/>
      <c r="J13" s="18"/>
      <c r="K13" s="18"/>
      <c r="L13" s="18"/>
      <c r="M13" s="84"/>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1"/>
      <c r="BB13" s="61"/>
      <c r="BC13" s="18"/>
      <c r="IE13" s="15"/>
      <c r="IF13" s="15"/>
      <c r="IG13" s="15"/>
      <c r="IH13" s="15"/>
      <c r="II13" s="15"/>
    </row>
    <row r="14" spans="1:243" s="24" customFormat="1" ht="13.5">
      <c r="A14" s="77">
        <v>1.1</v>
      </c>
      <c r="B14" s="78" t="s">
        <v>54</v>
      </c>
      <c r="C14" s="73"/>
      <c r="D14" s="74">
        <v>1325</v>
      </c>
      <c r="E14" s="79" t="s">
        <v>59</v>
      </c>
      <c r="F14" s="47"/>
      <c r="G14" s="26"/>
      <c r="H14" s="20"/>
      <c r="I14" s="19" t="s">
        <v>34</v>
      </c>
      <c r="J14" s="21">
        <f>IF(I14="Less(-)",-1,1)</f>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total_amount_ba($B$2,$D$2,D14,F14,J14,K14,M14)</f>
        <v>0</v>
      </c>
      <c r="BB14" s="45">
        <f>BA14+SUM(N14:AZ14)</f>
        <v>0</v>
      </c>
      <c r="BC14" s="23" t="str">
        <f>SpellNumber(L14,BB14)</f>
        <v>INR Zero Only</v>
      </c>
      <c r="IE14" s="25">
        <v>1.01</v>
      </c>
      <c r="IF14" s="25" t="s">
        <v>35</v>
      </c>
      <c r="IG14" s="25" t="s">
        <v>32</v>
      </c>
      <c r="IH14" s="25">
        <v>123.223</v>
      </c>
      <c r="II14" s="25" t="s">
        <v>33</v>
      </c>
    </row>
    <row r="15" spans="1:243" s="24" customFormat="1" ht="13.5">
      <c r="A15" s="77">
        <v>1.2</v>
      </c>
      <c r="B15" s="78" t="s">
        <v>55</v>
      </c>
      <c r="C15" s="73"/>
      <c r="D15" s="74">
        <v>7643</v>
      </c>
      <c r="E15" s="79" t="s">
        <v>59</v>
      </c>
      <c r="F15" s="47"/>
      <c r="G15" s="26"/>
      <c r="H15" s="20"/>
      <c r="I15" s="19" t="s">
        <v>34</v>
      </c>
      <c r="J15" s="21">
        <f>IF(I15="Less(-)",-1,1)</f>
        <v>1</v>
      </c>
      <c r="K15" s="22" t="s">
        <v>40</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23" t="str">
        <f>SpellNumber(L15,BB15)</f>
        <v>INR Zero Only</v>
      </c>
      <c r="IE15" s="25">
        <v>1.01</v>
      </c>
      <c r="IF15" s="25" t="s">
        <v>35</v>
      </c>
      <c r="IG15" s="25" t="s">
        <v>32</v>
      </c>
      <c r="IH15" s="25">
        <v>123.223</v>
      </c>
      <c r="II15" s="25" t="s">
        <v>33</v>
      </c>
    </row>
    <row r="16" spans="1:243" s="24" customFormat="1" ht="13.5">
      <c r="A16" s="77">
        <v>1.3</v>
      </c>
      <c r="B16" s="78" t="s">
        <v>56</v>
      </c>
      <c r="C16" s="73"/>
      <c r="D16" s="74">
        <v>346</v>
      </c>
      <c r="E16" s="79" t="s">
        <v>59</v>
      </c>
      <c r="F16" s="47"/>
      <c r="G16" s="26"/>
      <c r="H16" s="20"/>
      <c r="I16" s="19" t="s">
        <v>34</v>
      </c>
      <c r="J16" s="21">
        <f>IF(I16="Less(-)",-1,1)</f>
        <v>1</v>
      </c>
      <c r="K16" s="22" t="s">
        <v>40</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total_amount_ba($B$2,$D$2,D16,F16,J16,K16,M16)</f>
        <v>0</v>
      </c>
      <c r="BB16" s="45">
        <f>BA16+SUM(N16:AZ16)</f>
        <v>0</v>
      </c>
      <c r="BC16" s="23" t="str">
        <f>SpellNumber(L16,BB16)</f>
        <v>INR Zero Only</v>
      </c>
      <c r="IE16" s="25">
        <v>1.01</v>
      </c>
      <c r="IF16" s="25" t="s">
        <v>35</v>
      </c>
      <c r="IG16" s="25" t="s">
        <v>32</v>
      </c>
      <c r="IH16" s="25">
        <v>123.223</v>
      </c>
      <c r="II16" s="25" t="s">
        <v>33</v>
      </c>
    </row>
    <row r="17" spans="1:243" s="24" customFormat="1" ht="13.5">
      <c r="A17" s="77">
        <v>1.4</v>
      </c>
      <c r="B17" s="78" t="s">
        <v>57</v>
      </c>
      <c r="C17" s="73"/>
      <c r="D17" s="74">
        <v>4403</v>
      </c>
      <c r="E17" s="79" t="s">
        <v>59</v>
      </c>
      <c r="F17" s="47"/>
      <c r="G17" s="26"/>
      <c r="H17" s="20"/>
      <c r="I17" s="19" t="s">
        <v>34</v>
      </c>
      <c r="J17" s="21">
        <f>IF(I17="Less(-)",-1,1)</f>
        <v>1</v>
      </c>
      <c r="K17" s="22" t="s">
        <v>40</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total_amount_ba($B$2,$D$2,D17,F17,J17,K17,M17)</f>
        <v>0</v>
      </c>
      <c r="BB17" s="45">
        <f>BA17+SUM(N17:AZ17)</f>
        <v>0</v>
      </c>
      <c r="BC17" s="23" t="str">
        <f>SpellNumber(L17,BB17)</f>
        <v>INR Zero Only</v>
      </c>
      <c r="IE17" s="25">
        <v>1.01</v>
      </c>
      <c r="IF17" s="25" t="s">
        <v>35</v>
      </c>
      <c r="IG17" s="25" t="s">
        <v>32</v>
      </c>
      <c r="IH17" s="25">
        <v>123.223</v>
      </c>
      <c r="II17" s="25" t="s">
        <v>33</v>
      </c>
    </row>
    <row r="18" spans="1:243" s="24" customFormat="1" ht="13.5">
      <c r="A18" s="77">
        <v>1.5</v>
      </c>
      <c r="B18" s="78" t="s">
        <v>58</v>
      </c>
      <c r="C18" s="73"/>
      <c r="D18" s="74">
        <v>2057</v>
      </c>
      <c r="E18" s="79" t="s">
        <v>59</v>
      </c>
      <c r="F18" s="47"/>
      <c r="G18" s="26"/>
      <c r="H18" s="20"/>
      <c r="I18" s="19" t="s">
        <v>34</v>
      </c>
      <c r="J18" s="21">
        <f>IF(I18="Less(-)",-1,1)</f>
        <v>1</v>
      </c>
      <c r="K18" s="22" t="s">
        <v>40</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total_amount_ba($B$2,$D$2,D18,F18,J18,K18,M18)</f>
        <v>0</v>
      </c>
      <c r="BB18" s="45">
        <f>BA18+SUM(N18:AZ18)</f>
        <v>0</v>
      </c>
      <c r="BC18" s="23" t="str">
        <f>SpellNumber(L18,BB18)</f>
        <v>INR Zero Only</v>
      </c>
      <c r="IE18" s="25">
        <v>1.01</v>
      </c>
      <c r="IF18" s="25" t="s">
        <v>35</v>
      </c>
      <c r="IG18" s="25" t="s">
        <v>32</v>
      </c>
      <c r="IH18" s="25">
        <v>123.223</v>
      </c>
      <c r="II18" s="25" t="s">
        <v>33</v>
      </c>
    </row>
    <row r="19" spans="1:243" s="14" customFormat="1" ht="27">
      <c r="A19" s="80">
        <v>2</v>
      </c>
      <c r="B19" s="76" t="s">
        <v>60</v>
      </c>
      <c r="C19" s="73"/>
      <c r="D19" s="81"/>
      <c r="E19" s="82"/>
      <c r="F19" s="18"/>
      <c r="G19" s="18"/>
      <c r="H19" s="18"/>
      <c r="I19" s="18"/>
      <c r="J19" s="18"/>
      <c r="K19" s="18"/>
      <c r="L19" s="18"/>
      <c r="M19" s="84"/>
      <c r="N19" s="18"/>
      <c r="O19" s="18"/>
      <c r="P19" s="18"/>
      <c r="Q19" s="18"/>
      <c r="R19" s="18"/>
      <c r="S19" s="13"/>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61"/>
      <c r="BB19" s="61"/>
      <c r="BC19" s="18"/>
      <c r="IE19" s="15"/>
      <c r="IF19" s="15"/>
      <c r="IG19" s="15"/>
      <c r="IH19" s="15"/>
      <c r="II19" s="15"/>
    </row>
    <row r="20" spans="1:243" s="24" customFormat="1" ht="13.5">
      <c r="A20" s="77">
        <v>2.1</v>
      </c>
      <c r="B20" s="78" t="s">
        <v>54</v>
      </c>
      <c r="C20" s="73"/>
      <c r="D20" s="74">
        <v>730</v>
      </c>
      <c r="E20" s="79" t="s">
        <v>59</v>
      </c>
      <c r="F20" s="47"/>
      <c r="G20" s="26"/>
      <c r="H20" s="20"/>
      <c r="I20" s="19" t="s">
        <v>34</v>
      </c>
      <c r="J20" s="21">
        <f aca="true" t="shared" si="0" ref="J20:J29">IF(I20="Less(-)",-1,1)</f>
        <v>1</v>
      </c>
      <c r="K20" s="22" t="s">
        <v>40</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aca="true" t="shared" si="1" ref="BA20:BA29">total_amount_ba($B$2,$D$2,D20,F20,J20,K20,M20)</f>
        <v>0</v>
      </c>
      <c r="BB20" s="45">
        <f aca="true" t="shared" si="2" ref="BB20:BB29">BA20+SUM(N20:AZ20)</f>
        <v>0</v>
      </c>
      <c r="BC20" s="23" t="str">
        <f aca="true" t="shared" si="3" ref="BC20:BC29">SpellNumber(L20,BB20)</f>
        <v>INR Zero Only</v>
      </c>
      <c r="IE20" s="25">
        <v>1.01</v>
      </c>
      <c r="IF20" s="25" t="s">
        <v>35</v>
      </c>
      <c r="IG20" s="25" t="s">
        <v>32</v>
      </c>
      <c r="IH20" s="25">
        <v>123.223</v>
      </c>
      <c r="II20" s="25" t="s">
        <v>33</v>
      </c>
    </row>
    <row r="21" spans="1:243" s="24" customFormat="1" ht="13.5">
      <c r="A21" s="77">
        <v>2.2</v>
      </c>
      <c r="B21" s="78" t="s">
        <v>61</v>
      </c>
      <c r="C21" s="73"/>
      <c r="D21" s="74">
        <v>580</v>
      </c>
      <c r="E21" s="79" t="s">
        <v>59</v>
      </c>
      <c r="F21" s="47"/>
      <c r="G21" s="26"/>
      <c r="H21" s="20"/>
      <c r="I21" s="19" t="s">
        <v>34</v>
      </c>
      <c r="J21" s="21">
        <f t="shared" si="0"/>
        <v>1</v>
      </c>
      <c r="K21" s="22" t="s">
        <v>40</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1"/>
        <v>0</v>
      </c>
      <c r="BB21" s="45">
        <f t="shared" si="2"/>
        <v>0</v>
      </c>
      <c r="BC21" s="23" t="str">
        <f t="shared" si="3"/>
        <v>INR Zero Only</v>
      </c>
      <c r="IE21" s="25">
        <v>1.01</v>
      </c>
      <c r="IF21" s="25" t="s">
        <v>35</v>
      </c>
      <c r="IG21" s="25" t="s">
        <v>32</v>
      </c>
      <c r="IH21" s="25">
        <v>123.223</v>
      </c>
      <c r="II21" s="25" t="s">
        <v>33</v>
      </c>
    </row>
    <row r="22" spans="1:243" s="24" customFormat="1" ht="13.5">
      <c r="A22" s="77">
        <v>2.3</v>
      </c>
      <c r="B22" s="78" t="s">
        <v>55</v>
      </c>
      <c r="C22" s="73"/>
      <c r="D22" s="74">
        <v>780</v>
      </c>
      <c r="E22" s="79" t="s">
        <v>59</v>
      </c>
      <c r="F22" s="47"/>
      <c r="G22" s="26"/>
      <c r="H22" s="20"/>
      <c r="I22" s="19" t="s">
        <v>34</v>
      </c>
      <c r="J22" s="21">
        <f t="shared" si="0"/>
        <v>1</v>
      </c>
      <c r="K22" s="22" t="s">
        <v>40</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1"/>
        <v>0</v>
      </c>
      <c r="BB22" s="45">
        <f t="shared" si="2"/>
        <v>0</v>
      </c>
      <c r="BC22" s="23" t="str">
        <f t="shared" si="3"/>
        <v>INR Zero Only</v>
      </c>
      <c r="IE22" s="25">
        <v>1.01</v>
      </c>
      <c r="IF22" s="25" t="s">
        <v>35</v>
      </c>
      <c r="IG22" s="25" t="s">
        <v>32</v>
      </c>
      <c r="IH22" s="25">
        <v>123.223</v>
      </c>
      <c r="II22" s="25" t="s">
        <v>33</v>
      </c>
    </row>
    <row r="23" spans="1:243" s="24" customFormat="1" ht="13.5">
      <c r="A23" s="77">
        <v>2.4</v>
      </c>
      <c r="B23" s="78" t="s">
        <v>57</v>
      </c>
      <c r="C23" s="73"/>
      <c r="D23" s="74">
        <v>5755</v>
      </c>
      <c r="E23" s="79" t="s">
        <v>59</v>
      </c>
      <c r="F23" s="47"/>
      <c r="G23" s="26"/>
      <c r="H23" s="20"/>
      <c r="I23" s="19" t="s">
        <v>34</v>
      </c>
      <c r="J23" s="21">
        <f t="shared" si="0"/>
        <v>1</v>
      </c>
      <c r="K23" s="22" t="s">
        <v>40</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1"/>
        <v>0</v>
      </c>
      <c r="BB23" s="45">
        <f t="shared" si="2"/>
        <v>0</v>
      </c>
      <c r="BC23" s="23" t="str">
        <f t="shared" si="3"/>
        <v>INR Zero Only</v>
      </c>
      <c r="IE23" s="25">
        <v>1.01</v>
      </c>
      <c r="IF23" s="25" t="s">
        <v>35</v>
      </c>
      <c r="IG23" s="25" t="s">
        <v>32</v>
      </c>
      <c r="IH23" s="25">
        <v>123.223</v>
      </c>
      <c r="II23" s="25" t="s">
        <v>33</v>
      </c>
    </row>
    <row r="24" spans="1:243" s="24" customFormat="1" ht="13.5">
      <c r="A24" s="77">
        <v>2.5</v>
      </c>
      <c r="B24" s="78" t="s">
        <v>58</v>
      </c>
      <c r="C24" s="73"/>
      <c r="D24" s="74">
        <v>5915</v>
      </c>
      <c r="E24" s="79" t="s">
        <v>59</v>
      </c>
      <c r="F24" s="47"/>
      <c r="G24" s="26"/>
      <c r="H24" s="20"/>
      <c r="I24" s="19" t="s">
        <v>34</v>
      </c>
      <c r="J24" s="21">
        <f t="shared" si="0"/>
        <v>1</v>
      </c>
      <c r="K24" s="22" t="s">
        <v>40</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1"/>
        <v>0</v>
      </c>
      <c r="BB24" s="45">
        <f t="shared" si="2"/>
        <v>0</v>
      </c>
      <c r="BC24" s="23" t="str">
        <f t="shared" si="3"/>
        <v>INR Zero Only</v>
      </c>
      <c r="IE24" s="25">
        <v>1.01</v>
      </c>
      <c r="IF24" s="25" t="s">
        <v>35</v>
      </c>
      <c r="IG24" s="25" t="s">
        <v>32</v>
      </c>
      <c r="IH24" s="25">
        <v>123.223</v>
      </c>
      <c r="II24" s="25" t="s">
        <v>33</v>
      </c>
    </row>
    <row r="25" spans="1:243" s="14" customFormat="1" ht="27">
      <c r="A25" s="80">
        <v>3</v>
      </c>
      <c r="B25" s="76" t="s">
        <v>62</v>
      </c>
      <c r="C25" s="73"/>
      <c r="D25" s="81"/>
      <c r="E25" s="82"/>
      <c r="F25" s="18"/>
      <c r="G25" s="18"/>
      <c r="H25" s="18"/>
      <c r="I25" s="18"/>
      <c r="J25" s="18"/>
      <c r="K25" s="18"/>
      <c r="L25" s="18"/>
      <c r="M25" s="84"/>
      <c r="N25" s="18"/>
      <c r="O25" s="18"/>
      <c r="P25" s="18"/>
      <c r="Q25" s="18"/>
      <c r="R25" s="18"/>
      <c r="S25" s="13"/>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61"/>
      <c r="BB25" s="61"/>
      <c r="BC25" s="18"/>
      <c r="IE25" s="15"/>
      <c r="IF25" s="15"/>
      <c r="IG25" s="15"/>
      <c r="IH25" s="15"/>
      <c r="II25" s="15"/>
    </row>
    <row r="26" spans="1:243" s="24" customFormat="1" ht="13.5">
      <c r="A26" s="77">
        <v>3.1</v>
      </c>
      <c r="B26" s="78" t="s">
        <v>54</v>
      </c>
      <c r="C26" s="73"/>
      <c r="D26" s="74">
        <v>1400</v>
      </c>
      <c r="E26" s="79" t="s">
        <v>59</v>
      </c>
      <c r="F26" s="47"/>
      <c r="G26" s="26"/>
      <c r="H26" s="20"/>
      <c r="I26" s="19" t="s">
        <v>34</v>
      </c>
      <c r="J26" s="21">
        <f t="shared" si="0"/>
        <v>1</v>
      </c>
      <c r="K26" s="22" t="s">
        <v>40</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1"/>
        <v>0</v>
      </c>
      <c r="BB26" s="45">
        <f t="shared" si="2"/>
        <v>0</v>
      </c>
      <c r="BC26" s="23" t="str">
        <f t="shared" si="3"/>
        <v>INR Zero Only</v>
      </c>
      <c r="IE26" s="25">
        <v>1.01</v>
      </c>
      <c r="IF26" s="25" t="s">
        <v>35</v>
      </c>
      <c r="IG26" s="25" t="s">
        <v>32</v>
      </c>
      <c r="IH26" s="25">
        <v>123.223</v>
      </c>
      <c r="II26" s="25" t="s">
        <v>33</v>
      </c>
    </row>
    <row r="27" spans="1:243" s="24" customFormat="1" ht="13.5">
      <c r="A27" s="77">
        <v>3.2</v>
      </c>
      <c r="B27" s="78" t="s">
        <v>61</v>
      </c>
      <c r="C27" s="73"/>
      <c r="D27" s="74">
        <v>1000</v>
      </c>
      <c r="E27" s="79" t="s">
        <v>59</v>
      </c>
      <c r="F27" s="47"/>
      <c r="G27" s="26"/>
      <c r="H27" s="20"/>
      <c r="I27" s="19" t="s">
        <v>34</v>
      </c>
      <c r="J27" s="21">
        <f t="shared" si="0"/>
        <v>1</v>
      </c>
      <c r="K27" s="22" t="s">
        <v>40</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1"/>
        <v>0</v>
      </c>
      <c r="BB27" s="45">
        <f t="shared" si="2"/>
        <v>0</v>
      </c>
      <c r="BC27" s="23" t="str">
        <f t="shared" si="3"/>
        <v>INR Zero Only</v>
      </c>
      <c r="IE27" s="25">
        <v>1.01</v>
      </c>
      <c r="IF27" s="25" t="s">
        <v>35</v>
      </c>
      <c r="IG27" s="25" t="s">
        <v>32</v>
      </c>
      <c r="IH27" s="25">
        <v>123.223</v>
      </c>
      <c r="II27" s="25" t="s">
        <v>33</v>
      </c>
    </row>
    <row r="28" spans="1:243" s="24" customFormat="1" ht="13.5">
      <c r="A28" s="77">
        <v>3.3</v>
      </c>
      <c r="B28" s="78" t="s">
        <v>63</v>
      </c>
      <c r="C28" s="73"/>
      <c r="D28" s="74">
        <v>1000</v>
      </c>
      <c r="E28" s="79" t="s">
        <v>59</v>
      </c>
      <c r="F28" s="47"/>
      <c r="G28" s="26"/>
      <c r="H28" s="20"/>
      <c r="I28" s="19" t="s">
        <v>34</v>
      </c>
      <c r="J28" s="21">
        <f>IF(I28="Less(-)",-1,1)</f>
        <v>1</v>
      </c>
      <c r="K28" s="22" t="s">
        <v>40</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total_amount_ba($B$2,$D$2,D28,F28,J28,K28,M28)</f>
        <v>0</v>
      </c>
      <c r="BB28" s="45">
        <f>BA28+SUM(N28:AZ28)</f>
        <v>0</v>
      </c>
      <c r="BC28" s="23" t="str">
        <f>SpellNumber(L28,BB28)</f>
        <v>INR Zero Only</v>
      </c>
      <c r="IE28" s="25">
        <v>1.01</v>
      </c>
      <c r="IF28" s="25" t="s">
        <v>35</v>
      </c>
      <c r="IG28" s="25" t="s">
        <v>32</v>
      </c>
      <c r="IH28" s="25">
        <v>123.223</v>
      </c>
      <c r="II28" s="25" t="s">
        <v>33</v>
      </c>
    </row>
    <row r="29" spans="1:243" s="24" customFormat="1" ht="13.5">
      <c r="A29" s="77">
        <v>3.4</v>
      </c>
      <c r="B29" s="78" t="s">
        <v>58</v>
      </c>
      <c r="C29" s="73"/>
      <c r="D29" s="74">
        <v>3000</v>
      </c>
      <c r="E29" s="79" t="s">
        <v>59</v>
      </c>
      <c r="F29" s="47"/>
      <c r="G29" s="26"/>
      <c r="H29" s="20"/>
      <c r="I29" s="19" t="s">
        <v>34</v>
      </c>
      <c r="J29" s="21">
        <f t="shared" si="0"/>
        <v>1</v>
      </c>
      <c r="K29" s="22" t="s">
        <v>40</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1"/>
        <v>0</v>
      </c>
      <c r="BB29" s="45">
        <f t="shared" si="2"/>
        <v>0</v>
      </c>
      <c r="BC29" s="23" t="str">
        <f t="shared" si="3"/>
        <v>INR Zero Only</v>
      </c>
      <c r="IE29" s="25">
        <v>1.01</v>
      </c>
      <c r="IF29" s="25" t="s">
        <v>35</v>
      </c>
      <c r="IG29" s="25" t="s">
        <v>32</v>
      </c>
      <c r="IH29" s="25">
        <v>123.223</v>
      </c>
      <c r="II29" s="25" t="s">
        <v>33</v>
      </c>
    </row>
    <row r="30" spans="1:243" s="14" customFormat="1" ht="27">
      <c r="A30" s="80">
        <v>4</v>
      </c>
      <c r="B30" s="76" t="s">
        <v>64</v>
      </c>
      <c r="C30" s="73"/>
      <c r="D30" s="81"/>
      <c r="E30" s="82"/>
      <c r="F30" s="18"/>
      <c r="G30" s="18"/>
      <c r="H30" s="18"/>
      <c r="I30" s="18"/>
      <c r="J30" s="18"/>
      <c r="K30" s="18"/>
      <c r="L30" s="18"/>
      <c r="M30" s="84"/>
      <c r="N30" s="18"/>
      <c r="O30" s="18"/>
      <c r="P30" s="18"/>
      <c r="Q30" s="18"/>
      <c r="R30" s="18"/>
      <c r="S30" s="13"/>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61"/>
      <c r="BB30" s="61"/>
      <c r="BC30" s="18"/>
      <c r="IE30" s="15"/>
      <c r="IF30" s="15"/>
      <c r="IG30" s="15"/>
      <c r="IH30" s="15"/>
      <c r="II30" s="15"/>
    </row>
    <row r="31" spans="1:243" s="24" customFormat="1" ht="13.5">
      <c r="A31" s="77">
        <v>4.1</v>
      </c>
      <c r="B31" s="78" t="s">
        <v>54</v>
      </c>
      <c r="C31" s="73"/>
      <c r="D31" s="74">
        <v>690</v>
      </c>
      <c r="E31" s="79" t="s">
        <v>59</v>
      </c>
      <c r="F31" s="47"/>
      <c r="G31" s="26"/>
      <c r="H31" s="20"/>
      <c r="I31" s="19" t="s">
        <v>34</v>
      </c>
      <c r="J31" s="21">
        <f aca="true" t="shared" si="4" ref="J31:J36">IF(I31="Less(-)",-1,1)</f>
        <v>1</v>
      </c>
      <c r="K31" s="22" t="s">
        <v>40</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total_amount_ba($B$2,$D$2,D31,F31,J31,K31,M31)</f>
        <v>0</v>
      </c>
      <c r="BB31" s="45">
        <f>BA31+SUM(N31:AZ31)</f>
        <v>0</v>
      </c>
      <c r="BC31" s="23" t="str">
        <f>SpellNumber(L31,BB31)</f>
        <v>INR Zero Only</v>
      </c>
      <c r="IE31" s="25">
        <v>1.01</v>
      </c>
      <c r="IF31" s="25" t="s">
        <v>35</v>
      </c>
      <c r="IG31" s="25" t="s">
        <v>32</v>
      </c>
      <c r="IH31" s="25">
        <v>123.223</v>
      </c>
      <c r="II31" s="25" t="s">
        <v>33</v>
      </c>
    </row>
    <row r="32" spans="1:243" s="24" customFormat="1" ht="13.5">
      <c r="A32" s="77">
        <v>4.2</v>
      </c>
      <c r="B32" s="78" t="s">
        <v>61</v>
      </c>
      <c r="C32" s="73"/>
      <c r="D32" s="74">
        <v>420</v>
      </c>
      <c r="E32" s="79" t="s">
        <v>59</v>
      </c>
      <c r="F32" s="47"/>
      <c r="G32" s="26"/>
      <c r="H32" s="20"/>
      <c r="I32" s="19" t="s">
        <v>34</v>
      </c>
      <c r="J32" s="21">
        <f t="shared" si="4"/>
        <v>1</v>
      </c>
      <c r="K32" s="22" t="s">
        <v>40</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total_amount_ba($B$2,$D$2,D32,F32,J32,K32,M32)</f>
        <v>0</v>
      </c>
      <c r="BB32" s="45">
        <f>BA32+SUM(N32:AZ32)</f>
        <v>0</v>
      </c>
      <c r="BC32" s="23" t="str">
        <f>SpellNumber(L32,BB32)</f>
        <v>INR Zero Only</v>
      </c>
      <c r="IE32" s="25">
        <v>1.01</v>
      </c>
      <c r="IF32" s="25" t="s">
        <v>35</v>
      </c>
      <c r="IG32" s="25" t="s">
        <v>32</v>
      </c>
      <c r="IH32" s="25">
        <v>123.223</v>
      </c>
      <c r="II32" s="25" t="s">
        <v>33</v>
      </c>
    </row>
    <row r="33" spans="1:243" s="24" customFormat="1" ht="13.5">
      <c r="A33" s="77">
        <v>4.3</v>
      </c>
      <c r="B33" s="78" t="s">
        <v>55</v>
      </c>
      <c r="C33" s="73"/>
      <c r="D33" s="74">
        <v>2937</v>
      </c>
      <c r="E33" s="79" t="s">
        <v>59</v>
      </c>
      <c r="F33" s="47"/>
      <c r="G33" s="26"/>
      <c r="H33" s="20"/>
      <c r="I33" s="19" t="s">
        <v>34</v>
      </c>
      <c r="J33" s="21">
        <f t="shared" si="4"/>
        <v>1</v>
      </c>
      <c r="K33" s="22" t="s">
        <v>40</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35</v>
      </c>
      <c r="IG33" s="25" t="s">
        <v>32</v>
      </c>
      <c r="IH33" s="25">
        <v>123.223</v>
      </c>
      <c r="II33" s="25" t="s">
        <v>33</v>
      </c>
    </row>
    <row r="34" spans="1:243" s="24" customFormat="1" ht="13.5">
      <c r="A34" s="77">
        <v>4.4</v>
      </c>
      <c r="B34" s="78" t="s">
        <v>58</v>
      </c>
      <c r="C34" s="73"/>
      <c r="D34" s="74">
        <v>150</v>
      </c>
      <c r="E34" s="79" t="s">
        <v>59</v>
      </c>
      <c r="F34" s="47"/>
      <c r="G34" s="26"/>
      <c r="H34" s="20"/>
      <c r="I34" s="19" t="s">
        <v>34</v>
      </c>
      <c r="J34" s="21">
        <f t="shared" si="4"/>
        <v>1</v>
      </c>
      <c r="K34" s="22" t="s">
        <v>40</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35</v>
      </c>
      <c r="IG34" s="25" t="s">
        <v>32</v>
      </c>
      <c r="IH34" s="25">
        <v>123.223</v>
      </c>
      <c r="II34" s="25" t="s">
        <v>33</v>
      </c>
    </row>
    <row r="35" spans="1:243" s="14" customFormat="1" ht="27">
      <c r="A35" s="80">
        <v>5</v>
      </c>
      <c r="B35" s="76" t="s">
        <v>65</v>
      </c>
      <c r="C35" s="73"/>
      <c r="D35" s="81"/>
      <c r="E35" s="82"/>
      <c r="F35" s="18"/>
      <c r="G35" s="18"/>
      <c r="H35" s="18"/>
      <c r="I35" s="18"/>
      <c r="J35" s="18"/>
      <c r="K35" s="18"/>
      <c r="L35" s="18"/>
      <c r="M35" s="84"/>
      <c r="N35" s="18"/>
      <c r="O35" s="18"/>
      <c r="P35" s="18"/>
      <c r="Q35" s="18"/>
      <c r="R35" s="18"/>
      <c r="S35" s="13"/>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61"/>
      <c r="BB35" s="61"/>
      <c r="BC35" s="18"/>
      <c r="IE35" s="15"/>
      <c r="IF35" s="15"/>
      <c r="IG35" s="15"/>
      <c r="IH35" s="15"/>
      <c r="II35" s="15"/>
    </row>
    <row r="36" spans="1:243" s="24" customFormat="1" ht="13.5">
      <c r="A36" s="77">
        <v>5.1</v>
      </c>
      <c r="B36" s="83" t="s">
        <v>66</v>
      </c>
      <c r="C36" s="73"/>
      <c r="D36" s="74">
        <v>1283</v>
      </c>
      <c r="E36" s="79" t="s">
        <v>59</v>
      </c>
      <c r="F36" s="47"/>
      <c r="G36" s="26"/>
      <c r="H36" s="20"/>
      <c r="I36" s="19" t="s">
        <v>34</v>
      </c>
      <c r="J36" s="21">
        <f t="shared" si="4"/>
        <v>1</v>
      </c>
      <c r="K36" s="22" t="s">
        <v>40</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total_amount_ba($B$2,$D$2,D36,F36,J36,K36,M36)</f>
        <v>0</v>
      </c>
      <c r="BB36" s="45">
        <f>BA36+SUM(N36:AZ36)</f>
        <v>0</v>
      </c>
      <c r="BC36" s="23" t="str">
        <f>SpellNumber(L36,BB36)</f>
        <v>INR Zero Only</v>
      </c>
      <c r="IE36" s="25">
        <v>1.01</v>
      </c>
      <c r="IF36" s="25" t="s">
        <v>35</v>
      </c>
      <c r="IG36" s="25" t="s">
        <v>32</v>
      </c>
      <c r="IH36" s="25">
        <v>123.223</v>
      </c>
      <c r="II36" s="25" t="s">
        <v>33</v>
      </c>
    </row>
    <row r="37" spans="1:243" s="24" customFormat="1" ht="17.25">
      <c r="A37" s="58" t="s">
        <v>38</v>
      </c>
      <c r="B37" s="59"/>
      <c r="C37" s="55"/>
      <c r="D37" s="70"/>
      <c r="E37" s="62"/>
      <c r="F37" s="63"/>
      <c r="G37" s="63"/>
      <c r="H37" s="64"/>
      <c r="I37" s="64"/>
      <c r="J37" s="64"/>
      <c r="K37" s="64"/>
      <c r="L37" s="65"/>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49">
        <f>SUM(BA14:BA36)</f>
        <v>0</v>
      </c>
      <c r="BB37" s="49">
        <f>SUM(BB14:BB36)</f>
        <v>0</v>
      </c>
      <c r="BC37" s="23" t="str">
        <f>SpellNumber($E$2,BB37)</f>
        <v>INR Zero Only</v>
      </c>
      <c r="IE37" s="25">
        <v>4</v>
      </c>
      <c r="IF37" s="25" t="s">
        <v>36</v>
      </c>
      <c r="IG37" s="25" t="s">
        <v>37</v>
      </c>
      <c r="IH37" s="25">
        <v>10</v>
      </c>
      <c r="II37" s="25" t="s">
        <v>33</v>
      </c>
    </row>
    <row r="38" spans="1:243" s="33" customFormat="1" ht="36" customHeight="1" hidden="1">
      <c r="A38" s="59" t="s">
        <v>42</v>
      </c>
      <c r="B38" s="60"/>
      <c r="C38" s="56"/>
      <c r="D38" s="71"/>
      <c r="E38" s="57" t="s">
        <v>39</v>
      </c>
      <c r="F38" s="40"/>
      <c r="G38" s="28"/>
      <c r="H38" s="29"/>
      <c r="I38" s="29"/>
      <c r="J38" s="29"/>
      <c r="K38" s="30"/>
      <c r="L38" s="31"/>
      <c r="M38" s="32"/>
      <c r="O38" s="24"/>
      <c r="P38" s="24"/>
      <c r="Q38" s="24"/>
      <c r="R38" s="24"/>
      <c r="S38" s="24"/>
      <c r="BA38" s="38">
        <f>IF(ISBLANK(F38),0,IF(E38="Excess (+)",ROUND(BA37+(BA37*F38),2),IF(E38="Less (-)",ROUND(BA37+(BA37*F38*(-1)),2),0)))</f>
        <v>0</v>
      </c>
      <c r="BB38" s="39">
        <f>ROUND(BA38,0)</f>
        <v>0</v>
      </c>
      <c r="BC38" s="23" t="str">
        <f>SpellNumber(L38,BB38)</f>
        <v> Zero Only</v>
      </c>
      <c r="IE38" s="34"/>
      <c r="IF38" s="34"/>
      <c r="IG38" s="34"/>
      <c r="IH38" s="34"/>
      <c r="II38" s="34"/>
    </row>
    <row r="39" spans="1:243" s="33" customFormat="1" ht="17.25">
      <c r="A39" s="58" t="s">
        <v>41</v>
      </c>
      <c r="B39" s="58"/>
      <c r="C39" s="89" t="str">
        <f>SpellNumber($E$2,BB37)</f>
        <v>INR Zero Only</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1"/>
      <c r="IE39" s="34"/>
      <c r="IF39" s="34"/>
      <c r="IG39" s="34"/>
      <c r="IH39" s="34"/>
      <c r="II39" s="34"/>
    </row>
    <row r="40" spans="3:243" s="14" customFormat="1" ht="14.25">
      <c r="C40" s="54"/>
      <c r="D40" s="72"/>
      <c r="E40" s="54"/>
      <c r="F40" s="35"/>
      <c r="G40" s="35"/>
      <c r="H40" s="35"/>
      <c r="I40" s="35"/>
      <c r="J40" s="35"/>
      <c r="K40" s="35"/>
      <c r="L40" s="35"/>
      <c r="M40" s="35"/>
      <c r="O40" s="35"/>
      <c r="BA40" s="35"/>
      <c r="BC40" s="35"/>
      <c r="IE40" s="15"/>
      <c r="IF40" s="15"/>
      <c r="IG40" s="15"/>
      <c r="IH40" s="15"/>
      <c r="II40" s="15"/>
    </row>
  </sheetData>
  <sheetProtection password="CCE9" sheet="1" selectLockedCells="1"/>
  <mergeCells count="8">
    <mergeCell ref="A9:BC9"/>
    <mergeCell ref="C39:BC39"/>
    <mergeCell ref="A1:L1"/>
    <mergeCell ref="A4:BC4"/>
    <mergeCell ref="A5:BC5"/>
    <mergeCell ref="A6:BC6"/>
    <mergeCell ref="A7:BC7"/>
    <mergeCell ref="B8:BC8"/>
  </mergeCells>
  <dataValidations count="21">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4:F18 F20:F24 F26:F29 F31:F34 F36 D13:D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8 Q20:Q24 Q26:Q29 Q31:Q34 Q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8 R20:R24 R26:R29 R31:R34 R3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O18 N20:O24 N26:O29 N31:O34 N36:O36">
      <formula1>0</formula1>
      <formula2>999999999999999</formula2>
    </dataValidation>
    <dataValidation type="list" showInputMessage="1" showErrorMessage="1" sqref="I14:I18 I20:I24 I26:I29 I31:I34 I36">
      <formula1>"Excess(+), Less(-)"</formula1>
    </dataValidation>
    <dataValidation allowBlank="1" showInputMessage="1" showErrorMessage="1" promptTitle="Addition / Deduction" prompt="Please Choose the correct One" sqref="J14:J18 J20:J24 J26:J29 J31:J34 J36"/>
    <dataValidation type="list" allowBlank="1" showInputMessage="1" showErrorMessage="1" sqref="K14:K18 K20:K24 K26:K29 K31:K34 K36">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4:H18 G20:H24 G26:H29 G31:H34 G36:H3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6 M14:M18 M20:M24 M26:M29 M31:M34">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8">
      <formula1>IF(E38&lt;&gt;"Select",0,-1)</formula1>
      <formula2>IF(E38&lt;&gt;"Select",99.99,-1)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list" showInputMessage="1" showErrorMessage="1" promptTitle="Less or Excess" prompt="Please select either LESS  ( - )  or  EXCESS  ( + )" errorTitle="Please enter valid values only" error="Please select either LESS ( - ) or  EXCESS  ( + )" sqref="E38">
      <formula1>IF(ISBLANK(F38),$A$3:$C$3,$B$3:$C$3)</formula1>
    </dataValidation>
    <dataValidation type="list" showInputMessage="1" showErrorMessage="1" promptTitle="Option C1 or D1" prompt="Please select the Option C1 or Option D1" errorTitle="Please enter valid values only" error="Please select the Option C1 or Option D1" sqref="D38">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allowBlank="1" showInputMessage="1" showErrorMessage="1" promptTitle="Units" prompt="Please enter Units in text" sqref="E13:E36"/>
    <dataValidation type="decimal" allowBlank="1" showInputMessage="1" showErrorMessage="1" errorTitle="Invalid Entry" error="Only Numeric Values are allowed. " sqref="A13:A36">
      <formula1>0</formula1>
      <formula2>999999999999999</formula2>
    </dataValidation>
    <dataValidation allowBlank="1" showInputMessage="1" showErrorMessage="1" promptTitle="Itemcode/Make" prompt="Please enter text" sqref="C13:C36"/>
    <dataValidation type="list" allowBlank="1" showInputMessage="1" showErrorMessage="1" sqref="L13:L36">
      <formula1>"INR"</formula1>
    </dataValidation>
  </dataValidations>
  <printOptions/>
  <pageMargins left="0.5511811023622047" right="0.31496062992125984" top="0.5905511811023623" bottom="0.5118110236220472" header="0.31496062992125984" footer="0.31496062992125984"/>
  <pageSetup fitToHeight="0"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8" t="s">
        <v>2</v>
      </c>
      <c r="F6" s="98"/>
      <c r="G6" s="98"/>
      <c r="H6" s="98"/>
      <c r="I6" s="98"/>
      <c r="J6" s="98"/>
      <c r="K6" s="98"/>
    </row>
    <row r="7" spans="5:11" ht="14.25">
      <c r="E7" s="98"/>
      <c r="F7" s="98"/>
      <c r="G7" s="98"/>
      <c r="H7" s="98"/>
      <c r="I7" s="98"/>
      <c r="J7" s="98"/>
      <c r="K7" s="98"/>
    </row>
    <row r="8" spans="5:11" ht="14.25">
      <c r="E8" s="98"/>
      <c r="F8" s="98"/>
      <c r="G8" s="98"/>
      <c r="H8" s="98"/>
      <c r="I8" s="98"/>
      <c r="J8" s="98"/>
      <c r="K8" s="98"/>
    </row>
    <row r="9" spans="5:11" ht="14.25">
      <c r="E9" s="98"/>
      <c r="F9" s="98"/>
      <c r="G9" s="98"/>
      <c r="H9" s="98"/>
      <c r="I9" s="98"/>
      <c r="J9" s="98"/>
      <c r="K9" s="98"/>
    </row>
    <row r="10" spans="5:11" ht="14.25">
      <c r="E10" s="98"/>
      <c r="F10" s="98"/>
      <c r="G10" s="98"/>
      <c r="H10" s="98"/>
      <c r="I10" s="98"/>
      <c r="J10" s="98"/>
      <c r="K10" s="98"/>
    </row>
    <row r="11" spans="5:11" ht="14.25">
      <c r="E11" s="98"/>
      <c r="F11" s="98"/>
      <c r="G11" s="98"/>
      <c r="H11" s="98"/>
      <c r="I11" s="98"/>
      <c r="J11" s="98"/>
      <c r="K11" s="98"/>
    </row>
    <row r="12" spans="5:11" ht="14.25">
      <c r="E12" s="98"/>
      <c r="F12" s="98"/>
      <c r="G12" s="98"/>
      <c r="H12" s="98"/>
      <c r="I12" s="98"/>
      <c r="J12" s="98"/>
      <c r="K12" s="98"/>
    </row>
    <row r="13" spans="5:11" ht="14.25">
      <c r="E13" s="98"/>
      <c r="F13" s="98"/>
      <c r="G13" s="98"/>
      <c r="H13" s="98"/>
      <c r="I13" s="98"/>
      <c r="J13" s="98"/>
      <c r="K13" s="98"/>
    </row>
    <row r="14" spans="5:11" ht="14.2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Win10</cp:lastModifiedBy>
  <cp:lastPrinted>2022-07-12T12:24:16Z</cp:lastPrinted>
  <dcterms:created xsi:type="dcterms:W3CDTF">2009-01-30T06:42:42Z</dcterms:created>
  <dcterms:modified xsi:type="dcterms:W3CDTF">2022-12-19T05:54:45Z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bk6IQKrMH/i9B7w94GBm2EVeoGw=</vt:lpwstr>
  </property>
</Properties>
</file>