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<sst xmlns="http://schemas.openxmlformats.org/spreadsheetml/2006/main" count="282" uniqueCount="101">
  <si>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</si>
  <si>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</si>
  <si>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</si>
  <si>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</si>
  <si>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</si>
  <si>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</si>
  <si>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</si>
  <si>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</si>
  <si>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</si>
  <si>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</si>
  <si>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</si>
  <si>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</si>
  <si>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</si>
  <si>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</si>
  <si>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</si>
  <si>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</si>
  <si>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</si>
  <si>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</si>
  <si>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</si>
  <si>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</si>
  <si>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</si>
  <si>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</si>
  <si>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</si>
  <si>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</si>
  <si>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</si>
  <si>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</si>
  <si>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</si>
  <si>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</si>
  <si>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</si>
  <si>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</si>
  <si>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</si>
  <si>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</si>
  <si>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</si>
  <si>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</si>
  <si>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</si>
  <si>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</si>
  <si>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</si>
  <si>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</si>
  <si>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</si>
  <si>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</si>
  <si>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</si>
  <si>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</si>
  <si>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</si>
  <si>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</si>
  <si>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</si>
  <si>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Item 1</t>
  </si>
  <si>
    <t>Item 2</t>
  </si>
  <si>
    <t>Item 3</t>
  </si>
  <si>
    <t>Item 4</t>
  </si>
  <si>
    <t>Item 5</t>
  </si>
  <si>
    <t>Item 7</t>
  </si>
  <si>
    <t>Freight and Insurance Charges ( incl Unloading &amp; Stacking)</t>
  </si>
  <si>
    <t>Contract No:  Nil</t>
  </si>
  <si>
    <r>
      <rPr>
        <b/>
        <sz val="11"/>
        <color indexed="30"/>
        <rFont val="Arial"/>
        <family val="2"/>
      </rPr>
      <t>Unit ExWorks</t>
    </r>
    <r>
      <rPr>
        <b/>
        <sz val="11"/>
        <color indexed="56"/>
        <rFont val="Arial"/>
        <family val="2"/>
      </rPr>
      <t xml:space="preserve">
(exclusive of taxes)</t>
    </r>
    <r>
      <rPr>
        <b/>
        <sz val="11"/>
        <color indexed="30"/>
        <rFont val="Arial"/>
        <family val="2"/>
      </rPr>
      <t xml:space="preserve">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</si>
  <si>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rPr>
        <b/>
        <sz val="11"/>
        <color indexed="30"/>
        <rFont val="Arial"/>
        <family val="2"/>
      </rPr>
      <t>TOTAL AMOUNT</t>
    </r>
    <r>
      <rPr>
        <b/>
        <sz val="11"/>
        <color indexed="18"/>
        <rFont val="Arial"/>
        <family val="2"/>
      </rPr>
      <t xml:space="preserve">  (Without Taxes)
in
</t>
    </r>
    <r>
      <rPr>
        <b/>
        <sz val="11"/>
        <color indexed="10"/>
        <rFont val="Arial"/>
        <family val="2"/>
      </rPr>
      <t>Rs.      P</t>
    </r>
  </si>
  <si>
    <r>
      <rPr>
        <b/>
        <u val="single"/>
        <sz val="11"/>
        <rFont val="Arial"/>
        <family val="2"/>
      </rPr>
      <t>Schedule No 1: SCHEDULE OF WORK</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</si>
  <si>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Tender Inviting Authority: CGM(PP&amp;D), AEGCL</t>
  </si>
  <si>
    <t>Item 6</t>
  </si>
  <si>
    <t xml:space="preserve">Mobilization &amp; Demobilization of team &amp; Equipment to site and return </t>
  </si>
  <si>
    <t xml:space="preserve">For each of the proposed Substations
</t>
  </si>
  <si>
    <t>Soil sample test in approved laboratory</t>
  </si>
  <si>
    <t>Natural Moisture Content (35 nos. for 1 SS)</t>
  </si>
  <si>
    <t>Particle Size Analysis</t>
  </si>
  <si>
    <t>Mechanical Analysis (17 nos. for 1 SS)</t>
  </si>
  <si>
    <t>Chemical analysis for</t>
  </si>
  <si>
    <t>Making Test Bores on soil including taking out undisturbed and disturbed soil samples, maintaining driving records of standard penetration test at various depths in soil and furnishing the necessary report and data in bore log form in sextuplicate to the engineer.</t>
  </si>
  <si>
    <t>PLT- Conducting Plate Load Test including all necessary arrangements. (1 no. for 1 SS)</t>
  </si>
  <si>
    <t>Earth Resistivity test with four point Megger. (5 nos. for 1 SS)</t>
  </si>
  <si>
    <t>Upto 15m depth from natural ground level (15Mx 12 Nos. BH) (180 RM for 1 SS)</t>
  </si>
  <si>
    <t xml:space="preserve">Hydrometer Analysis  </t>
  </si>
  <si>
    <t>Standard Proctor Compaction Test</t>
  </si>
  <si>
    <t xml:space="preserve">Relative Density (for sand) </t>
  </si>
  <si>
    <t xml:space="preserve">California Bearing Ratio </t>
  </si>
  <si>
    <t>Preparation and submission of report on soil investigation including recommendations as per specifications.</t>
  </si>
  <si>
    <t>Sieve (17 nos. for 1 SS)</t>
  </si>
  <si>
    <t>Index Properties ( Liquid &amp; Plastic Limits, shrinkage &amp; Plasticity index) (35 nos. for 1 SS)</t>
  </si>
  <si>
    <t>Bulk &amp; Dry Density (35 nos. for 1 SS)</t>
  </si>
  <si>
    <t>Unconfined Compression Test (35 nos. for 1 SS)</t>
  </si>
  <si>
    <t>Shear Test by Triaxial Compression (21 nos. for 1 SS)</t>
  </si>
  <si>
    <t>Direct Shear Test (21 nos. for 1 SS)</t>
  </si>
  <si>
    <t>Consolidation test (Odometer) (21 nos. for 1 SS)</t>
  </si>
  <si>
    <t>Soil (2 nos. for 1 SS)</t>
  </si>
  <si>
    <t>Sub-Soil water (2 nos. for 1 SS)</t>
  </si>
  <si>
    <t>LS</t>
  </si>
  <si>
    <t>Nos.</t>
  </si>
  <si>
    <t>Each</t>
  </si>
  <si>
    <t>RM</t>
  </si>
  <si>
    <t>Item 8</t>
  </si>
  <si>
    <t>Item 9</t>
  </si>
  <si>
    <t>Item 10</t>
  </si>
  <si>
    <t>Item 11</t>
  </si>
  <si>
    <t>Item 12</t>
  </si>
  <si>
    <t>Item 13</t>
  </si>
  <si>
    <t>Item 14</t>
  </si>
  <si>
    <t>Item 15</t>
  </si>
  <si>
    <t>Item 16</t>
  </si>
  <si>
    <t>Item 17</t>
  </si>
  <si>
    <t>Item 18</t>
  </si>
  <si>
    <t>Item 19</t>
  </si>
  <si>
    <t>Item 20</t>
  </si>
  <si>
    <r>
      <t xml:space="preserve">Name of Work: </t>
    </r>
    <r>
      <rPr>
        <b/>
        <sz val="11"/>
        <color indexed="10"/>
        <rFont val="Arial"/>
        <family val="2"/>
      </rPr>
      <t>Geotechnical Investigation for construction of 2 nos. Grid Substations at Dhing &amp; Chabua under AEGCL</t>
    </r>
    <r>
      <rPr>
        <b/>
        <sz val="11"/>
        <color indexed="8"/>
        <rFont val="Arial"/>
        <family val="2"/>
      </rPr>
      <t xml:space="preserve">  [ Schedule No1: SCHEDULE OF WORK]</t>
    </r>
  </si>
</sst>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8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1"/>
      <name val="Arial Narrow"/>
      <family val="2"/>
    </font>
    <font>
      <b/>
      <sz val="11"/>
      <color indexed="30"/>
      <name val="Arial"/>
      <family val="2"/>
    </font>
    <font>
      <b/>
      <sz val="11"/>
      <color indexed="18"/>
      <name val="Arial"/>
      <family val="2"/>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sz val="11"/>
      <color indexed="23"/>
      <name val="Calibri"/>
      <family val="2"/>
    </font>
    <font>
      <b/>
      <sz val="14"/>
      <color indexed="17"/>
      <name val="Arial"/>
      <family val="2"/>
    </font>
    <font>
      <b/>
      <sz val="11"/>
      <color indexed="16"/>
      <name val="Arial"/>
      <family val="2"/>
    </font>
    <font>
      <b/>
      <sz val="12"/>
      <color indexed="16"/>
      <name val="Arial"/>
      <family val="2"/>
    </font>
    <font>
      <b/>
      <sz val="11"/>
      <color indexed="56"/>
      <name val="Arial Narrow"/>
      <family val="2"/>
    </font>
    <font>
      <sz val="10"/>
      <color indexed="8"/>
      <name val="Courier New"/>
      <family val="3"/>
    </font>
    <font>
      <sz val="10"/>
      <color indexed="8"/>
      <name val="Arial Narrow"/>
      <family val="2"/>
    </font>
    <font>
      <sz val="12"/>
      <color indexed="8"/>
      <name val="Arial Narrow"/>
      <family val="2"/>
    </font>
    <font>
      <b/>
      <sz val="12"/>
      <color indexed="56"/>
      <name val="Arial Narrow"/>
      <family val="2"/>
    </font>
    <font>
      <sz val="11"/>
      <color indexed="8"/>
      <name val="Arial Narrow"/>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b/>
      <sz val="12"/>
      <color rgb="FF800000"/>
      <name val="Arial"/>
      <family val="2"/>
    </font>
    <font>
      <b/>
      <sz val="11"/>
      <color rgb="FF002060"/>
      <name val="Arial Narrow"/>
      <family val="2"/>
    </font>
    <font>
      <sz val="10"/>
      <color rgb="FF000000"/>
      <name val="Courier New"/>
      <family val="3"/>
    </font>
    <font>
      <sz val="10"/>
      <color theme="1"/>
      <name val="Arial Narrow"/>
      <family val="2"/>
    </font>
    <font>
      <sz val="12"/>
      <color theme="1"/>
      <name val="Arial Narrow"/>
      <family val="2"/>
    </font>
    <font>
      <b/>
      <sz val="12"/>
      <color rgb="FF002060"/>
      <name val="Arial Narrow"/>
      <family val="2"/>
    </font>
    <font>
      <sz val="11"/>
      <color rgb="FF000000"/>
      <name val="Arial Narrow"/>
      <family val="2"/>
    </font>
    <font>
      <sz val="11"/>
      <color rgb="FF00000A"/>
      <name val="Arial Narrow"/>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top style="thin"/>
      <bottom style="thin"/>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67"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8"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9"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8" fontId="3" fillId="0" borderId="0" xfId="57" applyNumberFormat="1" applyFont="1" applyFill="1" applyAlignment="1">
      <alignment vertical="top"/>
      <protection/>
    </xf>
    <xf numFmtId="0" fontId="70"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1" fillId="0" borderId="0" xfId="57" applyNumberFormat="1" applyFont="1" applyFill="1">
      <alignment/>
      <protection/>
    </xf>
    <xf numFmtId="178" fontId="72" fillId="0" borderId="14" xfId="58" applyNumberFormat="1" applyFont="1" applyFill="1" applyBorder="1" applyAlignment="1">
      <alignment horizontal="right" vertical="top"/>
      <protection/>
    </xf>
    <xf numFmtId="178" fontId="6" fillId="0" borderId="15" xfId="58" applyNumberFormat="1" applyFont="1" applyFill="1" applyBorder="1" applyAlignment="1">
      <alignment horizontal="right" vertical="top"/>
      <protection/>
    </xf>
    <xf numFmtId="10" fontId="73" fillId="33" borderId="11" xfId="63" applyNumberFormat="1" applyFont="1" applyFill="1" applyBorder="1" applyAlignment="1">
      <alignment horizontal="center" vertical="center"/>
    </xf>
    <xf numFmtId="0" fontId="67" fillId="0" borderId="0" xfId="59" applyNumberFormat="1" applyFont="1" applyFill="1" applyBorder="1" applyAlignment="1" applyProtection="1">
      <alignment horizontal="center" vertical="center"/>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2" fontId="2" fillId="0" borderId="13" xfId="57" applyNumberFormat="1" applyFont="1" applyFill="1" applyBorder="1" applyAlignment="1" applyProtection="1">
      <alignment horizontal="center" vertical="top" wrapText="1"/>
      <protection/>
    </xf>
    <xf numFmtId="2" fontId="3"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6" fillId="0" borderId="13" xfId="58" applyNumberFormat="1" applyFont="1" applyFill="1" applyBorder="1" applyAlignment="1">
      <alignment vertical="top"/>
      <protection/>
    </xf>
    <xf numFmtId="0" fontId="69" fillId="0" borderId="11" xfId="58" applyNumberFormat="1" applyFont="1" applyFill="1" applyBorder="1" applyAlignment="1">
      <alignment horizontal="center" vertical="top" wrapText="1"/>
      <protection/>
    </xf>
    <xf numFmtId="0" fontId="3" fillId="0" borderId="13" xfId="57" applyNumberFormat="1" applyFont="1" applyFill="1" applyBorder="1" applyAlignment="1">
      <alignment horizontal="center" vertical="center"/>
      <protection/>
    </xf>
    <xf numFmtId="0" fontId="3" fillId="0" borderId="0" xfId="57" applyNumberFormat="1" applyFont="1" applyFill="1" applyBorder="1" applyAlignment="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0" fillId="0" borderId="0" xfId="57" applyNumberFormat="1" applyFill="1" applyAlignment="1">
      <alignment horizontal="center" vertical="center"/>
      <protection/>
    </xf>
    <xf numFmtId="0" fontId="3" fillId="0" borderId="12" xfId="58" applyNumberFormat="1" applyFont="1" applyFill="1" applyBorder="1" applyAlignment="1">
      <alignment horizontal="center" vertical="center"/>
      <protection/>
    </xf>
    <xf numFmtId="0" fontId="70" fillId="0" borderId="12" xfId="57" applyNumberFormat="1" applyFont="1" applyFill="1" applyBorder="1" applyAlignment="1" applyProtection="1">
      <alignment horizontal="center" vertical="center"/>
      <protection/>
    </xf>
    <xf numFmtId="0" fontId="74" fillId="33" borderId="11"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left" vertical="center"/>
      <protection/>
    </xf>
    <xf numFmtId="0" fontId="2" fillId="0" borderId="10" xfId="58" applyNumberFormat="1" applyFont="1" applyFill="1" applyBorder="1" applyAlignment="1">
      <alignment horizontal="left" vertical="center"/>
      <protection/>
    </xf>
    <xf numFmtId="0" fontId="2" fillId="0" borderId="17" xfId="58" applyNumberFormat="1" applyFont="1" applyFill="1" applyBorder="1" applyAlignment="1">
      <alignment horizontal="left" vertical="center"/>
      <protection/>
    </xf>
    <xf numFmtId="0" fontId="2" fillId="0" borderId="10" xfId="57" applyNumberFormat="1" applyFont="1" applyFill="1" applyBorder="1" applyAlignment="1">
      <alignment horizontal="center" vertical="top" wrapText="1"/>
      <protection/>
    </xf>
    <xf numFmtId="0" fontId="3" fillId="0" borderId="0" xfId="58" applyNumberFormat="1" applyFont="1" applyFill="1" applyBorder="1" applyAlignment="1">
      <alignment horizontal="center" vertical="center"/>
      <protection/>
    </xf>
    <xf numFmtId="0" fontId="3" fillId="0" borderId="0"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0" fontId="75" fillId="0" borderId="0" xfId="57" applyNumberFormat="1" applyFont="1" applyFill="1" applyBorder="1" applyAlignment="1">
      <alignment horizontal="left" vertical="center" wrapText="1"/>
      <protection/>
    </xf>
    <xf numFmtId="1" fontId="67" fillId="0" borderId="0" xfId="59" applyNumberFormat="1" applyFont="1" applyFill="1" applyBorder="1" applyAlignment="1" applyProtection="1">
      <alignment horizontal="center" vertical="center"/>
      <protection/>
    </xf>
    <xf numFmtId="1" fontId="3" fillId="0" borderId="0" xfId="57" applyNumberFormat="1" applyFont="1" applyFill="1" applyBorder="1" applyAlignment="1">
      <alignment horizontal="center" vertical="center"/>
      <protection/>
    </xf>
    <xf numFmtId="1" fontId="2" fillId="0" borderId="11" xfId="57" applyNumberFormat="1" applyFont="1" applyFill="1" applyBorder="1" applyAlignment="1">
      <alignment horizontal="center" vertical="center" wrapText="1"/>
      <protection/>
    </xf>
    <xf numFmtId="1" fontId="2" fillId="0" borderId="13" xfId="57" applyNumberFormat="1" applyFont="1" applyFill="1" applyBorder="1" applyAlignment="1">
      <alignment horizontal="center" vertical="center" wrapText="1"/>
      <protection/>
    </xf>
    <xf numFmtId="1" fontId="3" fillId="0" borderId="0" xfId="58" applyNumberFormat="1" applyFont="1" applyFill="1" applyBorder="1" applyAlignment="1">
      <alignment horizontal="center" vertical="center"/>
      <protection/>
    </xf>
    <xf numFmtId="1" fontId="14" fillId="0" borderId="11" xfId="58" applyNumberFormat="1" applyFont="1" applyFill="1" applyBorder="1" applyAlignment="1" applyProtection="1">
      <alignment horizontal="center" vertical="center" wrapText="1"/>
      <protection locked="0"/>
    </xf>
    <xf numFmtId="1" fontId="0" fillId="0" borderId="0" xfId="57" applyNumberFormat="1" applyFill="1" applyAlignment="1">
      <alignment horizontal="center" vertical="center"/>
      <protection/>
    </xf>
    <xf numFmtId="0" fontId="15" fillId="0" borderId="13" xfId="58" applyNumberFormat="1" applyFont="1" applyFill="1" applyBorder="1" applyAlignment="1">
      <alignment horizontal="center" vertical="center"/>
      <protection/>
    </xf>
    <xf numFmtId="0" fontId="76" fillId="0" borderId="13" xfId="58" applyNumberFormat="1" applyFont="1" applyFill="1" applyBorder="1" applyAlignment="1">
      <alignment horizontal="center" vertical="center" wrapText="1"/>
      <protection/>
    </xf>
    <xf numFmtId="0" fontId="77" fillId="0" borderId="13" xfId="0" applyFont="1" applyFill="1" applyBorder="1" applyAlignment="1" applyProtection="1">
      <alignment horizontal="center" vertical="center" wrapText="1"/>
      <protection/>
    </xf>
    <xf numFmtId="0" fontId="78" fillId="0" borderId="13" xfId="0" applyFont="1" applyFill="1" applyBorder="1" applyAlignment="1" applyProtection="1">
      <alignment horizontal="left" vertical="center" wrapText="1"/>
      <protection/>
    </xf>
    <xf numFmtId="0" fontId="79" fillId="0" borderId="0" xfId="57" applyNumberFormat="1" applyFont="1" applyFill="1" applyBorder="1" applyAlignment="1">
      <alignment horizontal="left" vertical="center" wrapText="1"/>
      <protection/>
    </xf>
    <xf numFmtId="0" fontId="80" fillId="0" borderId="13" xfId="0" applyFont="1" applyFill="1" applyBorder="1" applyAlignment="1">
      <alignment horizontal="center" vertical="center" wrapText="1"/>
    </xf>
    <xf numFmtId="0" fontId="81" fillId="0" borderId="13" xfId="0" applyFont="1" applyFill="1" applyBorder="1" applyAlignment="1">
      <alignment horizontal="center" vertical="center" wrapText="1"/>
    </xf>
    <xf numFmtId="0" fontId="79" fillId="0" borderId="13" xfId="0" applyFont="1" applyFill="1" applyBorder="1" applyAlignment="1" applyProtection="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center" wrapText="1"/>
      <protection/>
    </xf>
    <xf numFmtId="0" fontId="6" fillId="0" borderId="17" xfId="58" applyNumberFormat="1" applyFont="1" applyFill="1" applyBorder="1" applyAlignment="1">
      <alignment horizontal="center" vertical="center" wrapText="1"/>
      <protection/>
    </xf>
    <xf numFmtId="0" fontId="6" fillId="0" borderId="19" xfId="58" applyNumberFormat="1" applyFont="1" applyFill="1" applyBorder="1" applyAlignment="1">
      <alignment horizontal="center" vertical="center" wrapText="1"/>
      <protection/>
    </xf>
    <xf numFmtId="0" fontId="8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8" fillId="0" borderId="18"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7"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2095500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av\Documents\AEGCL\IIIT%20Bay\IIITBAY-%20Tender%20Doc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41"/>
  <sheetViews>
    <sheetView showGridLines="0" zoomScale="80" zoomScaleNormal="80" zoomScalePageLayoutView="0" workbookViewId="0" topLeftCell="A1">
      <selection activeCell="BG8" sqref="BG8"/>
    </sheetView>
  </sheetViews>
  <sheetFormatPr defaultColWidth="9.140625" defaultRowHeight="15"/>
  <cols>
    <col min="1" max="1" width="15.140625" style="35" customWidth="1"/>
    <col min="2" max="2" width="75.140625" style="35" customWidth="1"/>
    <col min="3" max="3" width="8.7109375" style="55" hidden="1" customWidth="1"/>
    <col min="4" max="4" width="14.57421875" style="74" customWidth="1"/>
    <col min="5" max="5" width="11.28125" style="55" customWidth="1"/>
    <col min="6" max="6" width="14.421875" style="35" hidden="1" customWidth="1"/>
    <col min="7" max="7" width="14.140625" style="35" hidden="1" customWidth="1"/>
    <col min="8" max="9" width="12.140625" style="35" hidden="1" customWidth="1"/>
    <col min="10" max="10" width="9.00390625" style="35" hidden="1" customWidth="1"/>
    <col min="11" max="11" width="19.57421875" style="35" hidden="1" customWidth="1"/>
    <col min="12" max="12" width="14.28125" style="35" hidden="1" customWidth="1"/>
    <col min="13" max="13" width="21.85156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20.28125" style="35" customWidth="1"/>
    <col min="54" max="54" width="18.8515625" style="35" hidden="1" customWidth="1"/>
    <col min="55" max="55" width="43.57421875" style="35" customWidth="1"/>
    <col min="56" max="238" width="9.140625" style="35" customWidth="1"/>
    <col min="239" max="243" width="9.140625" style="37" customWidth="1"/>
    <col min="244" max="16384" width="9.140625" style="35" customWidth="1"/>
  </cols>
  <sheetData>
    <row r="1" spans="1:243" s="1" customFormat="1" ht="25.5" customHeight="1">
      <c r="A1" s="89" t="str">
        <f>B2&amp;" BoQ"</f>
        <v>Item Rate BoQ</v>
      </c>
      <c r="B1" s="89"/>
      <c r="C1" s="89"/>
      <c r="D1" s="89"/>
      <c r="E1" s="89"/>
      <c r="F1" s="89"/>
      <c r="G1" s="89"/>
      <c r="H1" s="89"/>
      <c r="I1" s="89"/>
      <c r="J1" s="89"/>
      <c r="K1" s="89"/>
      <c r="L1" s="89"/>
      <c r="O1" s="2"/>
      <c r="P1" s="2"/>
      <c r="Q1" s="3"/>
      <c r="IE1" s="3"/>
      <c r="IF1" s="3"/>
      <c r="IG1" s="3"/>
      <c r="IH1" s="3"/>
      <c r="II1" s="3"/>
    </row>
    <row r="2" spans="1:17" s="1" customFormat="1" ht="25.5" customHeight="1" hidden="1">
      <c r="A2" s="4" t="s">
        <v>3</v>
      </c>
      <c r="B2" s="4" t="s">
        <v>4</v>
      </c>
      <c r="C2" s="41" t="s">
        <v>5</v>
      </c>
      <c r="D2" s="68" t="s">
        <v>6</v>
      </c>
      <c r="E2" s="4" t="s">
        <v>7</v>
      </c>
      <c r="J2" s="5"/>
      <c r="K2" s="5"/>
      <c r="L2" s="5"/>
      <c r="O2" s="2"/>
      <c r="P2" s="2"/>
      <c r="Q2" s="3"/>
    </row>
    <row r="3" spans="1:243" s="1" customFormat="1" ht="30" customHeight="1" hidden="1">
      <c r="A3" s="1" t="s">
        <v>8</v>
      </c>
      <c r="C3" s="52" t="s">
        <v>9</v>
      </c>
      <c r="D3" s="69"/>
      <c r="E3" s="52"/>
      <c r="IE3" s="3"/>
      <c r="IF3" s="3"/>
      <c r="IG3" s="3"/>
      <c r="IH3" s="3"/>
      <c r="II3" s="3"/>
    </row>
    <row r="4" spans="1:243" s="6" customFormat="1" ht="30.75" customHeight="1">
      <c r="A4" s="90" t="s">
        <v>56</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7"/>
      <c r="IF4" s="7"/>
      <c r="IG4" s="7"/>
      <c r="IH4" s="7"/>
      <c r="II4" s="7"/>
    </row>
    <row r="5" spans="1:243" s="6" customFormat="1" ht="30.75" customHeight="1">
      <c r="A5" s="90" t="s">
        <v>100</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7"/>
      <c r="IF5" s="7"/>
      <c r="IG5" s="7"/>
      <c r="IH5" s="7"/>
      <c r="II5" s="7"/>
    </row>
    <row r="6" spans="1:243" s="6" customFormat="1" ht="30.75" customHeight="1">
      <c r="A6" s="90" t="s">
        <v>52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7"/>
      <c r="IF6" s="7"/>
      <c r="IG6" s="7"/>
      <c r="IH6" s="7"/>
      <c r="II6" s="7"/>
    </row>
    <row r="7" spans="1:243" s="6" customFormat="1" ht="29.25" customHeight="1" hidden="1">
      <c r="A7" s="91" t="s">
        <v>10</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7"/>
      <c r="IF7" s="7"/>
      <c r="IG7" s="7"/>
      <c r="IH7" s="7"/>
      <c r="II7" s="7"/>
    </row>
    <row r="8" spans="1:243" s="9" customFormat="1" ht="65.25" customHeight="1">
      <c r="A8" s="8" t="s">
        <v>43</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10"/>
      <c r="IF8" s="10"/>
      <c r="IG8" s="10"/>
      <c r="IH8" s="10"/>
      <c r="II8" s="10"/>
    </row>
    <row r="9" spans="1:243" s="11" customFormat="1" ht="61.5" customHeight="1">
      <c r="A9" s="83" t="s">
        <v>55</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2"/>
      <c r="IF9" s="12"/>
      <c r="IG9" s="12"/>
      <c r="IH9" s="12"/>
      <c r="II9" s="12"/>
    </row>
    <row r="10" spans="1:243" s="11" customFormat="1" ht="26.25" customHeight="1">
      <c r="A10" s="53" t="s">
        <v>11</v>
      </c>
      <c r="B10" s="53" t="s">
        <v>12</v>
      </c>
      <c r="C10" s="53" t="s">
        <v>12</v>
      </c>
      <c r="D10" s="70" t="s">
        <v>11</v>
      </c>
      <c r="E10" s="53" t="s">
        <v>12</v>
      </c>
      <c r="F10" s="53" t="s">
        <v>13</v>
      </c>
      <c r="G10" s="53" t="s">
        <v>13</v>
      </c>
      <c r="H10" s="53" t="s">
        <v>14</v>
      </c>
      <c r="I10" s="53" t="s">
        <v>12</v>
      </c>
      <c r="J10" s="53" t="s">
        <v>11</v>
      </c>
      <c r="K10" s="53" t="s">
        <v>15</v>
      </c>
      <c r="L10" s="53" t="s">
        <v>12</v>
      </c>
      <c r="M10" s="53" t="s">
        <v>11</v>
      </c>
      <c r="N10" s="53" t="s">
        <v>13</v>
      </c>
      <c r="O10" s="53" t="s">
        <v>13</v>
      </c>
      <c r="P10" s="53" t="s">
        <v>13</v>
      </c>
      <c r="Q10" s="53" t="s">
        <v>13</v>
      </c>
      <c r="R10" s="53" t="s">
        <v>14</v>
      </c>
      <c r="S10" s="53" t="s">
        <v>14</v>
      </c>
      <c r="T10" s="53" t="s">
        <v>13</v>
      </c>
      <c r="U10" s="53" t="s">
        <v>13</v>
      </c>
      <c r="V10" s="53" t="s">
        <v>13</v>
      </c>
      <c r="W10" s="53" t="s">
        <v>13</v>
      </c>
      <c r="X10" s="53" t="s">
        <v>14</v>
      </c>
      <c r="Y10" s="53" t="s">
        <v>14</v>
      </c>
      <c r="Z10" s="53" t="s">
        <v>13</v>
      </c>
      <c r="AA10" s="53" t="s">
        <v>13</v>
      </c>
      <c r="AB10" s="53" t="s">
        <v>13</v>
      </c>
      <c r="AC10" s="53" t="s">
        <v>13</v>
      </c>
      <c r="AD10" s="53" t="s">
        <v>14</v>
      </c>
      <c r="AE10" s="53" t="s">
        <v>14</v>
      </c>
      <c r="AF10" s="53" t="s">
        <v>13</v>
      </c>
      <c r="AG10" s="53" t="s">
        <v>13</v>
      </c>
      <c r="AH10" s="53" t="s">
        <v>13</v>
      </c>
      <c r="AI10" s="53" t="s">
        <v>13</v>
      </c>
      <c r="AJ10" s="53" t="s">
        <v>14</v>
      </c>
      <c r="AK10" s="53" t="s">
        <v>14</v>
      </c>
      <c r="AL10" s="53" t="s">
        <v>13</v>
      </c>
      <c r="AM10" s="53" t="s">
        <v>13</v>
      </c>
      <c r="AN10" s="53" t="s">
        <v>13</v>
      </c>
      <c r="AO10" s="53" t="s">
        <v>13</v>
      </c>
      <c r="AP10" s="53" t="s">
        <v>14</v>
      </c>
      <c r="AQ10" s="53" t="s">
        <v>14</v>
      </c>
      <c r="AR10" s="53" t="s">
        <v>13</v>
      </c>
      <c r="AS10" s="53" t="s">
        <v>13</v>
      </c>
      <c r="AT10" s="53" t="s">
        <v>11</v>
      </c>
      <c r="AU10" s="53" t="s">
        <v>11</v>
      </c>
      <c r="AV10" s="53" t="s">
        <v>14</v>
      </c>
      <c r="AW10" s="53" t="s">
        <v>14</v>
      </c>
      <c r="AX10" s="53" t="s">
        <v>11</v>
      </c>
      <c r="AY10" s="53" t="s">
        <v>11</v>
      </c>
      <c r="AZ10" s="53" t="s">
        <v>16</v>
      </c>
      <c r="BA10" s="53" t="s">
        <v>11</v>
      </c>
      <c r="BB10" s="53" t="s">
        <v>11</v>
      </c>
      <c r="BC10" s="53" t="s">
        <v>12</v>
      </c>
      <c r="IE10" s="12"/>
      <c r="IF10" s="12"/>
      <c r="IG10" s="12"/>
      <c r="IH10" s="12"/>
      <c r="II10" s="12"/>
    </row>
    <row r="11" spans="1:243" s="14" customFormat="1" ht="94.5" customHeight="1">
      <c r="A11" s="13" t="s">
        <v>0</v>
      </c>
      <c r="B11" s="13" t="s">
        <v>17</v>
      </c>
      <c r="C11" s="53" t="s">
        <v>1</v>
      </c>
      <c r="D11" s="70" t="s">
        <v>18</v>
      </c>
      <c r="E11" s="53" t="s">
        <v>19</v>
      </c>
      <c r="F11" s="13" t="s">
        <v>44</v>
      </c>
      <c r="G11" s="13"/>
      <c r="H11" s="13"/>
      <c r="I11" s="13" t="s">
        <v>20</v>
      </c>
      <c r="J11" s="13" t="s">
        <v>21</v>
      </c>
      <c r="K11" s="13" t="s">
        <v>22</v>
      </c>
      <c r="L11" s="13" t="s">
        <v>23</v>
      </c>
      <c r="M11" s="16" t="s">
        <v>53</v>
      </c>
      <c r="N11" s="13" t="s">
        <v>24</v>
      </c>
      <c r="O11" s="13" t="s">
        <v>25</v>
      </c>
      <c r="P11" s="13" t="s">
        <v>51</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54</v>
      </c>
      <c r="BB11" s="17" t="s">
        <v>30</v>
      </c>
      <c r="BC11" s="50" t="s">
        <v>31</v>
      </c>
      <c r="IE11" s="15"/>
      <c r="IF11" s="15"/>
      <c r="IG11" s="15"/>
      <c r="IH11" s="15"/>
      <c r="II11" s="15"/>
    </row>
    <row r="12" spans="1:243" s="14" customFormat="1" ht="15">
      <c r="A12" s="18">
        <v>1</v>
      </c>
      <c r="B12" s="18">
        <v>2</v>
      </c>
      <c r="C12" s="54">
        <v>3</v>
      </c>
      <c r="D12" s="71">
        <v>4</v>
      </c>
      <c r="E12" s="54">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38.25" customHeight="1">
      <c r="A13" s="54">
        <v>1</v>
      </c>
      <c r="B13" s="67" t="s">
        <v>58</v>
      </c>
      <c r="C13" s="76"/>
      <c r="D13" s="71"/>
      <c r="E13" s="54"/>
      <c r="F13" s="18"/>
      <c r="G13" s="18"/>
      <c r="H13" s="18"/>
      <c r="I13" s="18"/>
      <c r="J13" s="18"/>
      <c r="K13" s="18"/>
      <c r="L13" s="18"/>
      <c r="M13" s="18"/>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2"/>
      <c r="BB13" s="62"/>
      <c r="BC13" s="18"/>
      <c r="IE13" s="15"/>
      <c r="IF13" s="15"/>
      <c r="IG13" s="15"/>
      <c r="IH13" s="15"/>
      <c r="II13" s="15"/>
    </row>
    <row r="14" spans="1:243" s="24" customFormat="1" ht="35.25" customHeight="1">
      <c r="A14" s="75">
        <v>1.01</v>
      </c>
      <c r="B14" s="78" t="s">
        <v>59</v>
      </c>
      <c r="C14" s="76" t="s">
        <v>45</v>
      </c>
      <c r="D14" s="77">
        <v>2</v>
      </c>
      <c r="E14" s="51" t="s">
        <v>85</v>
      </c>
      <c r="F14" s="47"/>
      <c r="G14" s="26"/>
      <c r="H14" s="20"/>
      <c r="I14" s="19" t="s">
        <v>34</v>
      </c>
      <c r="J14" s="21">
        <f aca="true" t="shared" si="0" ref="J14:J37">IF(I14="Less(-)",-1,1)</f>
        <v>1</v>
      </c>
      <c r="K14" s="22" t="s">
        <v>40</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 aca="true" t="shared" si="1" ref="BA14:BA24">total_amount_ba($B$2,$D$2,D14,F14,J14,K14,M14)</f>
        <v>0</v>
      </c>
      <c r="BB14" s="45">
        <f aca="true" t="shared" si="2" ref="BB14:BB24">BA14+SUM(N14:AZ14)</f>
        <v>0</v>
      </c>
      <c r="BC14" s="23" t="str">
        <f aca="true" t="shared" si="3" ref="BC14:BC24">SpellNumber(L14,BB14)</f>
        <v>INR Zero Only</v>
      </c>
      <c r="IE14" s="25">
        <v>1.01</v>
      </c>
      <c r="IF14" s="25" t="s">
        <v>35</v>
      </c>
      <c r="IG14" s="25" t="s">
        <v>32</v>
      </c>
      <c r="IH14" s="25">
        <v>123.223</v>
      </c>
      <c r="II14" s="25" t="s">
        <v>33</v>
      </c>
    </row>
    <row r="15" spans="1:243" s="14" customFormat="1" ht="38.25" customHeight="1">
      <c r="A15" s="54">
        <v>2</v>
      </c>
      <c r="B15" s="67" t="s">
        <v>60</v>
      </c>
      <c r="C15" s="76"/>
      <c r="D15" s="71"/>
      <c r="E15" s="54"/>
      <c r="F15" s="18"/>
      <c r="G15" s="18"/>
      <c r="H15" s="18"/>
      <c r="I15" s="18"/>
      <c r="J15" s="18"/>
      <c r="K15" s="18"/>
      <c r="L15" s="18"/>
      <c r="M15" s="18"/>
      <c r="N15" s="18"/>
      <c r="O15" s="18"/>
      <c r="P15" s="18"/>
      <c r="Q15" s="18"/>
      <c r="R15" s="18"/>
      <c r="S15" s="13"/>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62"/>
      <c r="BB15" s="62"/>
      <c r="BC15" s="18"/>
      <c r="IE15" s="15"/>
      <c r="IF15" s="15"/>
      <c r="IG15" s="15"/>
      <c r="IH15" s="15"/>
      <c r="II15" s="15"/>
    </row>
    <row r="16" spans="1:243" s="24" customFormat="1" ht="44.25" customHeight="1">
      <c r="A16" s="75">
        <v>2.01</v>
      </c>
      <c r="B16" s="78" t="s">
        <v>61</v>
      </c>
      <c r="C16" s="76" t="s">
        <v>46</v>
      </c>
      <c r="D16" s="80">
        <v>70</v>
      </c>
      <c r="E16" s="51" t="s">
        <v>85</v>
      </c>
      <c r="F16" s="47"/>
      <c r="G16" s="26"/>
      <c r="H16" s="20"/>
      <c r="I16" s="19" t="s">
        <v>34</v>
      </c>
      <c r="J16" s="21">
        <f t="shared" si="0"/>
        <v>1</v>
      </c>
      <c r="K16" s="22" t="s">
        <v>40</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 t="shared" si="1"/>
        <v>0</v>
      </c>
      <c r="BB16" s="45">
        <f t="shared" si="2"/>
        <v>0</v>
      </c>
      <c r="BC16" s="23" t="str">
        <f t="shared" si="3"/>
        <v>INR Zero Only</v>
      </c>
      <c r="IE16" s="25">
        <v>1.01</v>
      </c>
      <c r="IF16" s="25" t="s">
        <v>35</v>
      </c>
      <c r="IG16" s="25" t="s">
        <v>32</v>
      </c>
      <c r="IH16" s="25">
        <v>123.223</v>
      </c>
      <c r="II16" s="25" t="s">
        <v>33</v>
      </c>
    </row>
    <row r="17" spans="1:243" s="14" customFormat="1" ht="38.25" customHeight="1">
      <c r="A17" s="54">
        <v>2.02</v>
      </c>
      <c r="B17" s="82" t="s">
        <v>62</v>
      </c>
      <c r="C17" s="76"/>
      <c r="D17" s="80"/>
      <c r="E17" s="54"/>
      <c r="F17" s="18"/>
      <c r="G17" s="18"/>
      <c r="H17" s="18"/>
      <c r="I17" s="18"/>
      <c r="J17" s="18"/>
      <c r="K17" s="18"/>
      <c r="L17" s="18"/>
      <c r="M17" s="18"/>
      <c r="N17" s="18"/>
      <c r="O17" s="18"/>
      <c r="P17" s="18"/>
      <c r="Q17" s="18"/>
      <c r="R17" s="18"/>
      <c r="S17" s="13"/>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62"/>
      <c r="BB17" s="62"/>
      <c r="BC17" s="18"/>
      <c r="IE17" s="15"/>
      <c r="IF17" s="15"/>
      <c r="IG17" s="15"/>
      <c r="IH17" s="15"/>
      <c r="II17" s="15"/>
    </row>
    <row r="18" spans="1:243" s="24" customFormat="1" ht="39" customHeight="1">
      <c r="A18" s="75">
        <v>2.021</v>
      </c>
      <c r="B18" s="78" t="s">
        <v>74</v>
      </c>
      <c r="C18" s="76" t="s">
        <v>47</v>
      </c>
      <c r="D18" s="81">
        <v>34</v>
      </c>
      <c r="E18" s="51" t="s">
        <v>85</v>
      </c>
      <c r="F18" s="47"/>
      <c r="G18" s="26"/>
      <c r="H18" s="20"/>
      <c r="I18" s="19" t="s">
        <v>34</v>
      </c>
      <c r="J18" s="21">
        <f t="shared" si="0"/>
        <v>1</v>
      </c>
      <c r="K18" s="22" t="s">
        <v>40</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 t="shared" si="1"/>
        <v>0</v>
      </c>
      <c r="BB18" s="45">
        <f t="shared" si="2"/>
        <v>0</v>
      </c>
      <c r="BC18" s="23" t="str">
        <f t="shared" si="3"/>
        <v>INR Zero Only</v>
      </c>
      <c r="IE18" s="25">
        <v>1.01</v>
      </c>
      <c r="IF18" s="25" t="s">
        <v>35</v>
      </c>
      <c r="IG18" s="25" t="s">
        <v>32</v>
      </c>
      <c r="IH18" s="25">
        <v>123.223</v>
      </c>
      <c r="II18" s="25" t="s">
        <v>33</v>
      </c>
    </row>
    <row r="19" spans="1:243" s="24" customFormat="1" ht="47.25" customHeight="1">
      <c r="A19" s="75">
        <v>2.022</v>
      </c>
      <c r="B19" s="78" t="s">
        <v>63</v>
      </c>
      <c r="C19" s="76" t="s">
        <v>48</v>
      </c>
      <c r="D19" s="80">
        <v>34</v>
      </c>
      <c r="E19" s="51" t="s">
        <v>85</v>
      </c>
      <c r="F19" s="47"/>
      <c r="G19" s="26"/>
      <c r="H19" s="20"/>
      <c r="I19" s="19" t="s">
        <v>34</v>
      </c>
      <c r="J19" s="21">
        <f t="shared" si="0"/>
        <v>1</v>
      </c>
      <c r="K19" s="22" t="s">
        <v>40</v>
      </c>
      <c r="L19" s="22" t="s">
        <v>7</v>
      </c>
      <c r="M19" s="48"/>
      <c r="N19" s="42"/>
      <c r="O19" s="42"/>
      <c r="P19" s="46"/>
      <c r="Q19" s="42"/>
      <c r="R19" s="42"/>
      <c r="S19" s="43"/>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5">
        <f t="shared" si="1"/>
        <v>0</v>
      </c>
      <c r="BB19" s="45">
        <f t="shared" si="2"/>
        <v>0</v>
      </c>
      <c r="BC19" s="23" t="str">
        <f t="shared" si="3"/>
        <v>INR Zero Only</v>
      </c>
      <c r="IE19" s="25">
        <v>1.01</v>
      </c>
      <c r="IF19" s="25" t="s">
        <v>35</v>
      </c>
      <c r="IG19" s="25" t="s">
        <v>32</v>
      </c>
      <c r="IH19" s="25">
        <v>123.223</v>
      </c>
      <c r="II19" s="25" t="s">
        <v>33</v>
      </c>
    </row>
    <row r="20" spans="1:243" s="24" customFormat="1" ht="34.5" customHeight="1">
      <c r="A20" s="75">
        <v>2.03</v>
      </c>
      <c r="B20" s="78" t="s">
        <v>75</v>
      </c>
      <c r="C20" s="76" t="s">
        <v>49</v>
      </c>
      <c r="D20" s="81">
        <v>70</v>
      </c>
      <c r="E20" s="51" t="s">
        <v>85</v>
      </c>
      <c r="F20" s="47"/>
      <c r="G20" s="26"/>
      <c r="H20" s="20"/>
      <c r="I20" s="19" t="s">
        <v>34</v>
      </c>
      <c r="J20" s="21">
        <f t="shared" si="0"/>
        <v>1</v>
      </c>
      <c r="K20" s="22" t="s">
        <v>40</v>
      </c>
      <c r="L20" s="22" t="s">
        <v>7</v>
      </c>
      <c r="M20" s="48"/>
      <c r="N20" s="42"/>
      <c r="O20" s="42"/>
      <c r="P20" s="46"/>
      <c r="Q20" s="42"/>
      <c r="R20" s="42"/>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 t="shared" si="1"/>
        <v>0</v>
      </c>
      <c r="BB20" s="45">
        <f t="shared" si="2"/>
        <v>0</v>
      </c>
      <c r="BC20" s="23" t="str">
        <f t="shared" si="3"/>
        <v>INR Zero Only</v>
      </c>
      <c r="IE20" s="25">
        <v>1.01</v>
      </c>
      <c r="IF20" s="25" t="s">
        <v>35</v>
      </c>
      <c r="IG20" s="25" t="s">
        <v>32</v>
      </c>
      <c r="IH20" s="25">
        <v>123.223</v>
      </c>
      <c r="II20" s="25" t="s">
        <v>33</v>
      </c>
    </row>
    <row r="21" spans="1:243" s="24" customFormat="1" ht="34.5" customHeight="1">
      <c r="A21" s="75">
        <v>2.04</v>
      </c>
      <c r="B21" s="78" t="s">
        <v>76</v>
      </c>
      <c r="C21" s="76" t="s">
        <v>57</v>
      </c>
      <c r="D21" s="81">
        <v>70</v>
      </c>
      <c r="E21" s="51" t="s">
        <v>85</v>
      </c>
      <c r="F21" s="47"/>
      <c r="G21" s="26"/>
      <c r="H21" s="20"/>
      <c r="I21" s="19" t="s">
        <v>34</v>
      </c>
      <c r="J21" s="21">
        <f t="shared" si="0"/>
        <v>1</v>
      </c>
      <c r="K21" s="22" t="s">
        <v>40</v>
      </c>
      <c r="L21" s="22" t="s">
        <v>7</v>
      </c>
      <c r="M21" s="48"/>
      <c r="N21" s="42"/>
      <c r="O21" s="42"/>
      <c r="P21" s="46"/>
      <c r="Q21" s="42"/>
      <c r="R21" s="42"/>
      <c r="S21" s="43"/>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f t="shared" si="1"/>
        <v>0</v>
      </c>
      <c r="BB21" s="45">
        <f t="shared" si="2"/>
        <v>0</v>
      </c>
      <c r="BC21" s="23" t="str">
        <f t="shared" si="3"/>
        <v>INR Zero Only</v>
      </c>
      <c r="IE21" s="25">
        <v>1.01</v>
      </c>
      <c r="IF21" s="25" t="s">
        <v>35</v>
      </c>
      <c r="IG21" s="25" t="s">
        <v>32</v>
      </c>
      <c r="IH21" s="25">
        <v>123.223</v>
      </c>
      <c r="II21" s="25" t="s">
        <v>33</v>
      </c>
    </row>
    <row r="22" spans="1:243" s="24" customFormat="1" ht="34.5" customHeight="1">
      <c r="A22" s="75">
        <v>2.05</v>
      </c>
      <c r="B22" s="78" t="s">
        <v>77</v>
      </c>
      <c r="C22" s="76" t="s">
        <v>50</v>
      </c>
      <c r="D22" s="80">
        <v>70</v>
      </c>
      <c r="E22" s="51" t="s">
        <v>85</v>
      </c>
      <c r="F22" s="47"/>
      <c r="G22" s="26"/>
      <c r="H22" s="20"/>
      <c r="I22" s="19" t="s">
        <v>34</v>
      </c>
      <c r="J22" s="21">
        <f t="shared" si="0"/>
        <v>1</v>
      </c>
      <c r="K22" s="22" t="s">
        <v>40</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 t="shared" si="1"/>
        <v>0</v>
      </c>
      <c r="BB22" s="45">
        <f t="shared" si="2"/>
        <v>0</v>
      </c>
      <c r="BC22" s="23" t="str">
        <f t="shared" si="3"/>
        <v>INR Zero Only</v>
      </c>
      <c r="IE22" s="25">
        <v>1.01</v>
      </c>
      <c r="IF22" s="25" t="s">
        <v>35</v>
      </c>
      <c r="IG22" s="25" t="s">
        <v>32</v>
      </c>
      <c r="IH22" s="25">
        <v>123.223</v>
      </c>
      <c r="II22" s="25" t="s">
        <v>33</v>
      </c>
    </row>
    <row r="23" spans="1:243" s="24" customFormat="1" ht="34.5" customHeight="1">
      <c r="A23" s="75">
        <v>2.06</v>
      </c>
      <c r="B23" s="78" t="s">
        <v>78</v>
      </c>
      <c r="C23" s="76" t="s">
        <v>87</v>
      </c>
      <c r="D23" s="81">
        <v>42</v>
      </c>
      <c r="E23" s="51" t="s">
        <v>85</v>
      </c>
      <c r="F23" s="47"/>
      <c r="G23" s="26"/>
      <c r="H23" s="20"/>
      <c r="I23" s="19" t="s">
        <v>34</v>
      </c>
      <c r="J23" s="21">
        <f t="shared" si="0"/>
        <v>1</v>
      </c>
      <c r="K23" s="22" t="s">
        <v>40</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total_amount_ba($B$2,$D$2,D23,F23,J23,K23,M23)</f>
        <v>0</v>
      </c>
      <c r="BB23" s="45">
        <f>BA23+SUM(N23:AZ23)</f>
        <v>0</v>
      </c>
      <c r="BC23" s="23" t="str">
        <f>SpellNumber(L23,BB23)</f>
        <v>INR Zero Only</v>
      </c>
      <c r="IE23" s="25">
        <v>1.01</v>
      </c>
      <c r="IF23" s="25" t="s">
        <v>35</v>
      </c>
      <c r="IG23" s="25" t="s">
        <v>32</v>
      </c>
      <c r="IH23" s="25">
        <v>123.223</v>
      </c>
      <c r="II23" s="25" t="s">
        <v>33</v>
      </c>
    </row>
    <row r="24" spans="1:243" s="24" customFormat="1" ht="34.5" customHeight="1">
      <c r="A24" s="75">
        <v>2.07</v>
      </c>
      <c r="B24" s="78" t="s">
        <v>79</v>
      </c>
      <c r="C24" s="76" t="s">
        <v>88</v>
      </c>
      <c r="D24" s="81">
        <v>42</v>
      </c>
      <c r="E24" s="51" t="s">
        <v>85</v>
      </c>
      <c r="F24" s="47"/>
      <c r="G24" s="26"/>
      <c r="H24" s="20"/>
      <c r="I24" s="19" t="s">
        <v>34</v>
      </c>
      <c r="J24" s="21">
        <f t="shared" si="0"/>
        <v>1</v>
      </c>
      <c r="K24" s="22" t="s">
        <v>40</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 t="shared" si="1"/>
        <v>0</v>
      </c>
      <c r="BB24" s="45">
        <f t="shared" si="2"/>
        <v>0</v>
      </c>
      <c r="BC24" s="23" t="str">
        <f t="shared" si="3"/>
        <v>INR Zero Only</v>
      </c>
      <c r="IE24" s="25">
        <v>1.01</v>
      </c>
      <c r="IF24" s="25" t="s">
        <v>35</v>
      </c>
      <c r="IG24" s="25" t="s">
        <v>32</v>
      </c>
      <c r="IH24" s="25">
        <v>123.223</v>
      </c>
      <c r="II24" s="25" t="s">
        <v>33</v>
      </c>
    </row>
    <row r="25" spans="1:243" s="24" customFormat="1" ht="34.5" customHeight="1">
      <c r="A25" s="75">
        <v>2.08</v>
      </c>
      <c r="B25" s="78" t="s">
        <v>80</v>
      </c>
      <c r="C25" s="76" t="s">
        <v>89</v>
      </c>
      <c r="D25" s="81">
        <v>42</v>
      </c>
      <c r="E25" s="51" t="s">
        <v>85</v>
      </c>
      <c r="F25" s="47"/>
      <c r="G25" s="26"/>
      <c r="H25" s="20"/>
      <c r="I25" s="19" t="s">
        <v>34</v>
      </c>
      <c r="J25" s="21">
        <f t="shared" si="0"/>
        <v>1</v>
      </c>
      <c r="K25" s="22" t="s">
        <v>40</v>
      </c>
      <c r="L25" s="22" t="s">
        <v>7</v>
      </c>
      <c r="M25" s="48"/>
      <c r="N25" s="42"/>
      <c r="O25" s="42"/>
      <c r="P25" s="46"/>
      <c r="Q25" s="42"/>
      <c r="R25" s="42"/>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total_amount_ba($B$2,$D$2,D25,F25,J25,K25,M25)</f>
        <v>0</v>
      </c>
      <c r="BB25" s="45">
        <f>BA25+SUM(N25:AZ25)</f>
        <v>0</v>
      </c>
      <c r="BC25" s="23" t="str">
        <f>SpellNumber(L25,BB25)</f>
        <v>INR Zero Only</v>
      </c>
      <c r="IE25" s="25">
        <v>1.01</v>
      </c>
      <c r="IF25" s="25" t="s">
        <v>35</v>
      </c>
      <c r="IG25" s="25" t="s">
        <v>32</v>
      </c>
      <c r="IH25" s="25">
        <v>123.223</v>
      </c>
      <c r="II25" s="25" t="s">
        <v>33</v>
      </c>
    </row>
    <row r="26" spans="1:243" s="14" customFormat="1" ht="38.25" customHeight="1">
      <c r="A26" s="54">
        <v>2.09</v>
      </c>
      <c r="B26" s="82" t="s">
        <v>64</v>
      </c>
      <c r="C26" s="76"/>
      <c r="D26" s="81"/>
      <c r="E26" s="54"/>
      <c r="F26" s="18"/>
      <c r="G26" s="18"/>
      <c r="H26" s="18"/>
      <c r="I26" s="18"/>
      <c r="J26" s="18"/>
      <c r="K26" s="18"/>
      <c r="L26" s="18"/>
      <c r="M26" s="18"/>
      <c r="N26" s="18"/>
      <c r="O26" s="18"/>
      <c r="P26" s="18"/>
      <c r="Q26" s="18"/>
      <c r="R26" s="18"/>
      <c r="S26" s="13"/>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62"/>
      <c r="BB26" s="62"/>
      <c r="BC26" s="18"/>
      <c r="IE26" s="15"/>
      <c r="IF26" s="15"/>
      <c r="IG26" s="15"/>
      <c r="IH26" s="15"/>
      <c r="II26" s="15"/>
    </row>
    <row r="27" spans="1:243" s="24" customFormat="1" ht="34.5" customHeight="1">
      <c r="A27" s="75">
        <v>2.091</v>
      </c>
      <c r="B27" s="78" t="s">
        <v>81</v>
      </c>
      <c r="C27" s="76" t="s">
        <v>90</v>
      </c>
      <c r="D27" s="81">
        <v>4</v>
      </c>
      <c r="E27" s="51" t="s">
        <v>85</v>
      </c>
      <c r="F27" s="47"/>
      <c r="G27" s="26"/>
      <c r="H27" s="20"/>
      <c r="I27" s="19" t="s">
        <v>34</v>
      </c>
      <c r="J27" s="21">
        <f t="shared" si="0"/>
        <v>1</v>
      </c>
      <c r="K27" s="22" t="s">
        <v>40</v>
      </c>
      <c r="L27" s="22" t="s">
        <v>7</v>
      </c>
      <c r="M27" s="48"/>
      <c r="N27" s="42"/>
      <c r="O27" s="42"/>
      <c r="P27" s="46"/>
      <c r="Q27" s="42"/>
      <c r="R27" s="42"/>
      <c r="S27" s="43"/>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total_amount_ba($B$2,$D$2,D27,F27,J27,K27,M27)</f>
        <v>0</v>
      </c>
      <c r="BB27" s="45">
        <f>BA27+SUM(N27:AZ27)</f>
        <v>0</v>
      </c>
      <c r="BC27" s="23" t="str">
        <f>SpellNumber(L27,BB27)</f>
        <v>INR Zero Only</v>
      </c>
      <c r="IE27" s="25">
        <v>1.01</v>
      </c>
      <c r="IF27" s="25" t="s">
        <v>35</v>
      </c>
      <c r="IG27" s="25" t="s">
        <v>32</v>
      </c>
      <c r="IH27" s="25">
        <v>123.223</v>
      </c>
      <c r="II27" s="25" t="s">
        <v>33</v>
      </c>
    </row>
    <row r="28" spans="1:243" s="24" customFormat="1" ht="34.5" customHeight="1">
      <c r="A28" s="75">
        <v>2.092</v>
      </c>
      <c r="B28" s="78" t="s">
        <v>82</v>
      </c>
      <c r="C28" s="76" t="s">
        <v>91</v>
      </c>
      <c r="D28" s="81">
        <v>4</v>
      </c>
      <c r="E28" s="51" t="s">
        <v>85</v>
      </c>
      <c r="F28" s="47"/>
      <c r="G28" s="26"/>
      <c r="H28" s="20"/>
      <c r="I28" s="19" t="s">
        <v>34</v>
      </c>
      <c r="J28" s="21">
        <f t="shared" si="0"/>
        <v>1</v>
      </c>
      <c r="K28" s="22" t="s">
        <v>40</v>
      </c>
      <c r="L28" s="22" t="s">
        <v>7</v>
      </c>
      <c r="M28" s="48"/>
      <c r="N28" s="42"/>
      <c r="O28" s="42"/>
      <c r="P28" s="46"/>
      <c r="Q28" s="42"/>
      <c r="R28" s="42"/>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total_amount_ba($B$2,$D$2,D28,F28,J28,K28,M28)</f>
        <v>0</v>
      </c>
      <c r="BB28" s="45">
        <f>BA28+SUM(N28:AZ28)</f>
        <v>0</v>
      </c>
      <c r="BC28" s="23" t="str">
        <f>SpellNumber(L28,BB28)</f>
        <v>INR Zero Only</v>
      </c>
      <c r="IE28" s="25">
        <v>1.01</v>
      </c>
      <c r="IF28" s="25" t="s">
        <v>35</v>
      </c>
      <c r="IG28" s="25" t="s">
        <v>32</v>
      </c>
      <c r="IH28" s="25">
        <v>123.223</v>
      </c>
      <c r="II28" s="25" t="s">
        <v>33</v>
      </c>
    </row>
    <row r="29" spans="1:243" s="14" customFormat="1" ht="83.25" customHeight="1">
      <c r="A29" s="54">
        <v>3</v>
      </c>
      <c r="B29" s="79" t="s">
        <v>65</v>
      </c>
      <c r="C29" s="76"/>
      <c r="D29" s="81"/>
      <c r="E29" s="54"/>
      <c r="F29" s="18"/>
      <c r="G29" s="18"/>
      <c r="H29" s="18"/>
      <c r="I29" s="18"/>
      <c r="J29" s="18"/>
      <c r="K29" s="18"/>
      <c r="L29" s="18"/>
      <c r="M29" s="18"/>
      <c r="N29" s="18"/>
      <c r="O29" s="18"/>
      <c r="P29" s="18"/>
      <c r="Q29" s="18"/>
      <c r="R29" s="18"/>
      <c r="S29" s="13"/>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62"/>
      <c r="BB29" s="62"/>
      <c r="BC29" s="18"/>
      <c r="IE29" s="15"/>
      <c r="IF29" s="15"/>
      <c r="IG29" s="15"/>
      <c r="IH29" s="15"/>
      <c r="II29" s="15"/>
    </row>
    <row r="30" spans="1:243" s="24" customFormat="1" ht="34.5" customHeight="1">
      <c r="A30" s="75">
        <v>3.01</v>
      </c>
      <c r="B30" s="78" t="s">
        <v>68</v>
      </c>
      <c r="C30" s="76" t="s">
        <v>92</v>
      </c>
      <c r="D30" s="81">
        <v>360</v>
      </c>
      <c r="E30" s="51" t="s">
        <v>86</v>
      </c>
      <c r="F30" s="47"/>
      <c r="G30" s="26"/>
      <c r="H30" s="20"/>
      <c r="I30" s="19" t="s">
        <v>34</v>
      </c>
      <c r="J30" s="21">
        <f t="shared" si="0"/>
        <v>1</v>
      </c>
      <c r="K30" s="22" t="s">
        <v>40</v>
      </c>
      <c r="L30" s="22" t="s">
        <v>7</v>
      </c>
      <c r="M30" s="48"/>
      <c r="N30" s="42"/>
      <c r="O30" s="42"/>
      <c r="P30" s="46"/>
      <c r="Q30" s="42"/>
      <c r="R30" s="42"/>
      <c r="S30" s="43"/>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5">
        <f aca="true" t="shared" si="4" ref="BA30:BA37">total_amount_ba($B$2,$D$2,D30,F30,J30,K30,M30)</f>
        <v>0</v>
      </c>
      <c r="BB30" s="45">
        <f aca="true" t="shared" si="5" ref="BB30:BB37">BA30+SUM(N30:AZ30)</f>
        <v>0</v>
      </c>
      <c r="BC30" s="23" t="str">
        <f aca="true" t="shared" si="6" ref="BC30:BC37">SpellNumber(L30,BB30)</f>
        <v>INR Zero Only</v>
      </c>
      <c r="IE30" s="25">
        <v>1.01</v>
      </c>
      <c r="IF30" s="25" t="s">
        <v>35</v>
      </c>
      <c r="IG30" s="25" t="s">
        <v>32</v>
      </c>
      <c r="IH30" s="25">
        <v>123.223</v>
      </c>
      <c r="II30" s="25" t="s">
        <v>33</v>
      </c>
    </row>
    <row r="31" spans="1:243" s="24" customFormat="1" ht="34.5" customHeight="1">
      <c r="A31" s="75">
        <v>4</v>
      </c>
      <c r="B31" s="78" t="s">
        <v>66</v>
      </c>
      <c r="C31" s="76" t="s">
        <v>93</v>
      </c>
      <c r="D31" s="80">
        <v>2</v>
      </c>
      <c r="E31" s="51" t="s">
        <v>85</v>
      </c>
      <c r="F31" s="47"/>
      <c r="G31" s="26"/>
      <c r="H31" s="20"/>
      <c r="I31" s="19" t="s">
        <v>34</v>
      </c>
      <c r="J31" s="21">
        <f t="shared" si="0"/>
        <v>1</v>
      </c>
      <c r="K31" s="22" t="s">
        <v>40</v>
      </c>
      <c r="L31" s="22" t="s">
        <v>7</v>
      </c>
      <c r="M31" s="48"/>
      <c r="N31" s="42"/>
      <c r="O31" s="42"/>
      <c r="P31" s="46"/>
      <c r="Q31" s="42"/>
      <c r="R31" s="42"/>
      <c r="S31" s="43"/>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 t="shared" si="4"/>
        <v>0</v>
      </c>
      <c r="BB31" s="45">
        <f t="shared" si="5"/>
        <v>0</v>
      </c>
      <c r="BC31" s="23" t="str">
        <f t="shared" si="6"/>
        <v>INR Zero Only</v>
      </c>
      <c r="IE31" s="25">
        <v>1.01</v>
      </c>
      <c r="IF31" s="25" t="s">
        <v>35</v>
      </c>
      <c r="IG31" s="25" t="s">
        <v>32</v>
      </c>
      <c r="IH31" s="25">
        <v>123.223</v>
      </c>
      <c r="II31" s="25" t="s">
        <v>33</v>
      </c>
    </row>
    <row r="32" spans="1:243" s="24" customFormat="1" ht="34.5" customHeight="1">
      <c r="A32" s="75">
        <v>5</v>
      </c>
      <c r="B32" s="78" t="s">
        <v>67</v>
      </c>
      <c r="C32" s="76" t="s">
        <v>94</v>
      </c>
      <c r="D32" s="80">
        <v>10</v>
      </c>
      <c r="E32" s="51" t="s">
        <v>84</v>
      </c>
      <c r="F32" s="47"/>
      <c r="G32" s="26"/>
      <c r="H32" s="20"/>
      <c r="I32" s="19" t="s">
        <v>34</v>
      </c>
      <c r="J32" s="21">
        <f t="shared" si="0"/>
        <v>1</v>
      </c>
      <c r="K32" s="22" t="s">
        <v>40</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 t="shared" si="4"/>
        <v>0</v>
      </c>
      <c r="BB32" s="45">
        <f t="shared" si="5"/>
        <v>0</v>
      </c>
      <c r="BC32" s="23" t="str">
        <f t="shared" si="6"/>
        <v>INR Zero Only</v>
      </c>
      <c r="IE32" s="25">
        <v>1.01</v>
      </c>
      <c r="IF32" s="25" t="s">
        <v>35</v>
      </c>
      <c r="IG32" s="25" t="s">
        <v>32</v>
      </c>
      <c r="IH32" s="25">
        <v>123.223</v>
      </c>
      <c r="II32" s="25" t="s">
        <v>33</v>
      </c>
    </row>
    <row r="33" spans="1:243" s="24" customFormat="1" ht="34.5" customHeight="1">
      <c r="A33" s="75">
        <v>6.1</v>
      </c>
      <c r="B33" s="78" t="s">
        <v>69</v>
      </c>
      <c r="C33" s="76" t="s">
        <v>95</v>
      </c>
      <c r="D33" s="80">
        <v>1</v>
      </c>
      <c r="E33" s="51" t="s">
        <v>83</v>
      </c>
      <c r="F33" s="47"/>
      <c r="G33" s="26"/>
      <c r="H33" s="20"/>
      <c r="I33" s="19" t="s">
        <v>34</v>
      </c>
      <c r="J33" s="21">
        <f t="shared" si="0"/>
        <v>1</v>
      </c>
      <c r="K33" s="22" t="s">
        <v>40</v>
      </c>
      <c r="L33" s="22" t="s">
        <v>7</v>
      </c>
      <c r="M33" s="48"/>
      <c r="N33" s="42"/>
      <c r="O33" s="42"/>
      <c r="P33" s="46"/>
      <c r="Q33" s="42"/>
      <c r="R33" s="42"/>
      <c r="S33" s="43"/>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 t="shared" si="4"/>
        <v>0</v>
      </c>
      <c r="BB33" s="45">
        <f t="shared" si="5"/>
        <v>0</v>
      </c>
      <c r="BC33" s="23" t="str">
        <f t="shared" si="6"/>
        <v>INR Zero Only</v>
      </c>
      <c r="IE33" s="25">
        <v>1.01</v>
      </c>
      <c r="IF33" s="25" t="s">
        <v>35</v>
      </c>
      <c r="IG33" s="25" t="s">
        <v>32</v>
      </c>
      <c r="IH33" s="25">
        <v>123.223</v>
      </c>
      <c r="II33" s="25" t="s">
        <v>33</v>
      </c>
    </row>
    <row r="34" spans="1:243" s="24" customFormat="1" ht="34.5" customHeight="1">
      <c r="A34" s="75">
        <v>6.2</v>
      </c>
      <c r="B34" s="78" t="s">
        <v>70</v>
      </c>
      <c r="C34" s="76" t="s">
        <v>96</v>
      </c>
      <c r="D34" s="80">
        <v>1</v>
      </c>
      <c r="E34" s="51" t="s">
        <v>83</v>
      </c>
      <c r="F34" s="47"/>
      <c r="G34" s="26"/>
      <c r="H34" s="20"/>
      <c r="I34" s="19" t="s">
        <v>34</v>
      </c>
      <c r="J34" s="21">
        <f t="shared" si="0"/>
        <v>1</v>
      </c>
      <c r="K34" s="22" t="s">
        <v>40</v>
      </c>
      <c r="L34" s="22" t="s">
        <v>7</v>
      </c>
      <c r="M34" s="48"/>
      <c r="N34" s="42"/>
      <c r="O34" s="42"/>
      <c r="P34" s="46"/>
      <c r="Q34" s="42"/>
      <c r="R34" s="42"/>
      <c r="S34" s="43"/>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 t="shared" si="4"/>
        <v>0</v>
      </c>
      <c r="BB34" s="45">
        <f t="shared" si="5"/>
        <v>0</v>
      </c>
      <c r="BC34" s="23" t="str">
        <f t="shared" si="6"/>
        <v>INR Zero Only</v>
      </c>
      <c r="IE34" s="25">
        <v>1.01</v>
      </c>
      <c r="IF34" s="25" t="s">
        <v>35</v>
      </c>
      <c r="IG34" s="25" t="s">
        <v>32</v>
      </c>
      <c r="IH34" s="25">
        <v>123.223</v>
      </c>
      <c r="II34" s="25" t="s">
        <v>33</v>
      </c>
    </row>
    <row r="35" spans="1:243" s="24" customFormat="1" ht="34.5" customHeight="1">
      <c r="A35" s="75">
        <v>6.3</v>
      </c>
      <c r="B35" s="78" t="s">
        <v>71</v>
      </c>
      <c r="C35" s="76" t="s">
        <v>97</v>
      </c>
      <c r="D35" s="80">
        <v>1</v>
      </c>
      <c r="E35" s="51" t="s">
        <v>83</v>
      </c>
      <c r="F35" s="47"/>
      <c r="G35" s="26"/>
      <c r="H35" s="20"/>
      <c r="I35" s="19" t="s">
        <v>34</v>
      </c>
      <c r="J35" s="21">
        <f t="shared" si="0"/>
        <v>1</v>
      </c>
      <c r="K35" s="22" t="s">
        <v>40</v>
      </c>
      <c r="L35" s="22" t="s">
        <v>7</v>
      </c>
      <c r="M35" s="48"/>
      <c r="N35" s="42"/>
      <c r="O35" s="42"/>
      <c r="P35" s="46"/>
      <c r="Q35" s="42"/>
      <c r="R35" s="42"/>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 t="shared" si="4"/>
        <v>0</v>
      </c>
      <c r="BB35" s="45">
        <f t="shared" si="5"/>
        <v>0</v>
      </c>
      <c r="BC35" s="23" t="str">
        <f t="shared" si="6"/>
        <v>INR Zero Only</v>
      </c>
      <c r="IE35" s="25">
        <v>1.01</v>
      </c>
      <c r="IF35" s="25" t="s">
        <v>35</v>
      </c>
      <c r="IG35" s="25" t="s">
        <v>32</v>
      </c>
      <c r="IH35" s="25">
        <v>123.223</v>
      </c>
      <c r="II35" s="25" t="s">
        <v>33</v>
      </c>
    </row>
    <row r="36" spans="1:243" s="24" customFormat="1" ht="34.5" customHeight="1">
      <c r="A36" s="75">
        <v>6.4</v>
      </c>
      <c r="B36" s="78" t="s">
        <v>72</v>
      </c>
      <c r="C36" s="76" t="s">
        <v>98</v>
      </c>
      <c r="D36" s="80">
        <v>1</v>
      </c>
      <c r="E36" s="51" t="s">
        <v>83</v>
      </c>
      <c r="F36" s="47"/>
      <c r="G36" s="26"/>
      <c r="H36" s="20"/>
      <c r="I36" s="19" t="s">
        <v>34</v>
      </c>
      <c r="J36" s="21">
        <f t="shared" si="0"/>
        <v>1</v>
      </c>
      <c r="K36" s="22" t="s">
        <v>40</v>
      </c>
      <c r="L36" s="22" t="s">
        <v>7</v>
      </c>
      <c r="M36" s="48"/>
      <c r="N36" s="42"/>
      <c r="O36" s="42"/>
      <c r="P36" s="46"/>
      <c r="Q36" s="42"/>
      <c r="R36" s="42"/>
      <c r="S36" s="43"/>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 t="shared" si="4"/>
        <v>0</v>
      </c>
      <c r="BB36" s="45">
        <f t="shared" si="5"/>
        <v>0</v>
      </c>
      <c r="BC36" s="23" t="str">
        <f t="shared" si="6"/>
        <v>INR Zero Only</v>
      </c>
      <c r="IE36" s="25">
        <v>1.01</v>
      </c>
      <c r="IF36" s="25" t="s">
        <v>35</v>
      </c>
      <c r="IG36" s="25" t="s">
        <v>32</v>
      </c>
      <c r="IH36" s="25">
        <v>123.223</v>
      </c>
      <c r="II36" s="25" t="s">
        <v>33</v>
      </c>
    </row>
    <row r="37" spans="1:243" s="24" customFormat="1" ht="34.5" customHeight="1">
      <c r="A37" s="75">
        <v>6.5</v>
      </c>
      <c r="B37" s="78" t="s">
        <v>73</v>
      </c>
      <c r="C37" s="76" t="s">
        <v>99</v>
      </c>
      <c r="D37" s="80">
        <v>1</v>
      </c>
      <c r="E37" s="51" t="s">
        <v>83</v>
      </c>
      <c r="F37" s="47"/>
      <c r="G37" s="26"/>
      <c r="H37" s="20"/>
      <c r="I37" s="19" t="s">
        <v>34</v>
      </c>
      <c r="J37" s="21">
        <f t="shared" si="0"/>
        <v>1</v>
      </c>
      <c r="K37" s="22" t="s">
        <v>40</v>
      </c>
      <c r="L37" s="22" t="s">
        <v>7</v>
      </c>
      <c r="M37" s="48"/>
      <c r="N37" s="42"/>
      <c r="O37" s="42"/>
      <c r="P37" s="46"/>
      <c r="Q37" s="42"/>
      <c r="R37" s="42"/>
      <c r="S37" s="43"/>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5">
        <f t="shared" si="4"/>
        <v>0</v>
      </c>
      <c r="BB37" s="45">
        <f t="shared" si="5"/>
        <v>0</v>
      </c>
      <c r="BC37" s="23" t="str">
        <f t="shared" si="6"/>
        <v>INR Zero Only</v>
      </c>
      <c r="IE37" s="25">
        <v>1.01</v>
      </c>
      <c r="IF37" s="25" t="s">
        <v>35</v>
      </c>
      <c r="IG37" s="25" t="s">
        <v>32</v>
      </c>
      <c r="IH37" s="25">
        <v>123.223</v>
      </c>
      <c r="II37" s="25" t="s">
        <v>33</v>
      </c>
    </row>
    <row r="38" spans="1:243" s="24" customFormat="1" ht="33" customHeight="1">
      <c r="A38" s="59" t="s">
        <v>38</v>
      </c>
      <c r="B38" s="60"/>
      <c r="C38" s="56"/>
      <c r="D38" s="72"/>
      <c r="E38" s="63"/>
      <c r="F38" s="64"/>
      <c r="G38" s="64"/>
      <c r="H38" s="65"/>
      <c r="I38" s="65"/>
      <c r="J38" s="65"/>
      <c r="K38" s="65"/>
      <c r="L38" s="66"/>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49">
        <f>SUM(BA14:BA37)</f>
        <v>0</v>
      </c>
      <c r="BB38" s="49">
        <f>SUM(BB14:BB26)</f>
        <v>0</v>
      </c>
      <c r="BC38" s="23" t="str">
        <f>SpellNumber($E$2,BB38)</f>
        <v>INR Zero Only</v>
      </c>
      <c r="IE38" s="25">
        <v>4</v>
      </c>
      <c r="IF38" s="25" t="s">
        <v>36</v>
      </c>
      <c r="IG38" s="25" t="s">
        <v>37</v>
      </c>
      <c r="IH38" s="25">
        <v>10</v>
      </c>
      <c r="II38" s="25" t="s">
        <v>33</v>
      </c>
    </row>
    <row r="39" spans="1:243" s="33" customFormat="1" ht="39" customHeight="1" hidden="1">
      <c r="A39" s="60" t="s">
        <v>42</v>
      </c>
      <c r="B39" s="61"/>
      <c r="C39" s="57"/>
      <c r="D39" s="73"/>
      <c r="E39" s="58" t="s">
        <v>39</v>
      </c>
      <c r="F39" s="40"/>
      <c r="G39" s="28"/>
      <c r="H39" s="29"/>
      <c r="I39" s="29"/>
      <c r="J39" s="29"/>
      <c r="K39" s="30"/>
      <c r="L39" s="31"/>
      <c r="M39" s="32"/>
      <c r="O39" s="24"/>
      <c r="P39" s="24"/>
      <c r="Q39" s="24"/>
      <c r="R39" s="24"/>
      <c r="S39" s="24"/>
      <c r="BA39" s="38">
        <f>IF(ISBLANK(F39),0,IF(E39="Excess (+)",ROUND(BA38+(BA38*F39),2),IF(E39="Less (-)",ROUND(BA38+(BA38*F39*(-1)),2),0)))</f>
        <v>0</v>
      </c>
      <c r="BB39" s="39">
        <f>ROUND(BA39,0)</f>
        <v>0</v>
      </c>
      <c r="BC39" s="23" t="str">
        <f>SpellNumber(L39,BB39)</f>
        <v> Zero Only</v>
      </c>
      <c r="IE39" s="34"/>
      <c r="IF39" s="34"/>
      <c r="IG39" s="34"/>
      <c r="IH39" s="34"/>
      <c r="II39" s="34"/>
    </row>
    <row r="40" spans="1:243" s="33" customFormat="1" ht="51" customHeight="1">
      <c r="A40" s="59" t="s">
        <v>41</v>
      </c>
      <c r="B40" s="59"/>
      <c r="C40" s="86" t="str">
        <f>SpellNumber($E$2,BA38)</f>
        <v>INR Zero Only</v>
      </c>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8"/>
      <c r="IE40" s="34"/>
      <c r="IF40" s="34"/>
      <c r="IG40" s="34"/>
      <c r="IH40" s="34"/>
      <c r="II40" s="34"/>
    </row>
    <row r="41" spans="3:243" s="14" customFormat="1" ht="15">
      <c r="C41" s="55"/>
      <c r="D41" s="74"/>
      <c r="E41" s="55"/>
      <c r="F41" s="35"/>
      <c r="G41" s="35"/>
      <c r="H41" s="35"/>
      <c r="I41" s="35"/>
      <c r="J41" s="35"/>
      <c r="K41" s="35"/>
      <c r="L41" s="35"/>
      <c r="M41" s="35"/>
      <c r="O41" s="35"/>
      <c r="BA41" s="35"/>
      <c r="BC41" s="35"/>
      <c r="IE41" s="15"/>
      <c r="IF41" s="15"/>
      <c r="IG41" s="15"/>
      <c r="IH41" s="15"/>
      <c r="II41" s="15"/>
    </row>
  </sheetData>
  <sheetProtection password="CC81" sheet="1" selectLockedCells="1"/>
  <mergeCells count="8">
    <mergeCell ref="A9:BC9"/>
    <mergeCell ref="C40:BC40"/>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9">
      <formula1>IF(ISBLANK(F39),$A$3:$C$3,$B$3:$C$3)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9">
      <formula1>0</formula1>
      <formula2>IF(E39&lt;&gt;"Select",99.9,0)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9">
      <formula1>IF(E39&lt;&gt;"Select",0,-1)</formula1>
      <formula2>IF(E39&lt;&gt;"Select",99.99,-1)</formula2>
    </dataValidation>
    <dataValidation type="decimal" allowBlank="1" showInputMessage="1" showErrorMessage="1" promptTitle="Rate Entry" prompt="Please enter VAT charges in Rupees for this item. " errorTitle="Invaid Entry" error="Only Numeric Values are allowed. " sqref="M30:M37 M27:M28 M16 M18:M25 M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0:H37 G27:H28 G16:H16 G18:H25 G14:H14">
      <formula1>0</formula1>
      <formula2>999999999999999</formula2>
    </dataValidation>
    <dataValidation type="list" allowBlank="1" showInputMessage="1" showErrorMessage="1" sqref="K30:K37 K27:K28 K16 K18:K25 K14">
      <formula1>"Partial Conversion, Full Conversion"</formula1>
    </dataValidation>
    <dataValidation allowBlank="1" showInputMessage="1" showErrorMessage="1" promptTitle="Addition / Deduction" prompt="Please Choose the correct One" sqref="J30:J37 J27:J28 J16 J18:J25 J14"/>
    <dataValidation type="list" showInputMessage="1" showErrorMessage="1" sqref="I30:I37 I27:I28 I16 I18:I25 I14">
      <formula1>"Excess(+), Less(-)"</formula1>
    </dataValidation>
    <dataValidation type="decimal" allowBlank="1" showInputMessage="1" showErrorMessage="1" errorTitle="Invalid Entry" error="Only Numeric Values are allowed. " sqref="A30:A37 A27:A28 A16 A18:A25 A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30:O37 N27:O28 N16:O16 N18:O25 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0:R37 R27:R28 R16 R18:R25 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0:Q37 Q27:Q28 Q16 Q18:Q25 Q14">
      <formula1>0</formula1>
      <formula2>999999999999999</formula2>
    </dataValidation>
    <dataValidation allowBlank="1" showInputMessage="1" showErrorMessage="1" promptTitle="Units" prompt="Please enter Units in text" sqref="E30:E37 E27:E28 E14 E18:E25 E16"/>
    <dataValidation type="decimal" allowBlank="1" showInputMessage="1" showErrorMessage="1" promptTitle="Quantity" prompt="Please enter the Quantity for this item. " errorTitle="Invalid Entry" error="Only Numeric Values are allowed. " sqref="F30:F37 D14 F27:F28 F18:F25 F14 F16 D16:D37">
      <formula1>0</formula1>
      <formula2>999999999999999</formula2>
    </dataValidation>
    <dataValidation type="list" allowBlank="1" showInputMessage="1" showErrorMessage="1" sqref="L27 L28 L29 L30 L31 L32 L33 L34 L35 L36 L13 L14 L15 L16 L17 L18 L19 L20 L21 L22 L23 L24 L25 L26 L37">
      <formula1>"INR"</formula1>
    </dataValidation>
    <dataValidation allowBlank="1" showInputMessage="1" showErrorMessage="1" promptTitle="Itemcode/Make" prompt="Please enter text" sqref="C13:C37"/>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fitToHeight="1" fitToWidth="1" horizontalDpi="600" verticalDpi="600" orientation="portrait" paperSize="9" scale="4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2</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DHRITI</cp:lastModifiedBy>
  <cp:lastPrinted>2023-05-18T06:44:07Z</cp:lastPrinted>
  <dcterms:created xsi:type="dcterms:W3CDTF">2009-01-30T06:42:42Z</dcterms:created>
  <dcterms:modified xsi:type="dcterms:W3CDTF">2023-05-23T05:49:42Z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bk6IQKrMH/i9B7w94GBm2EVeoGw=</vt:lpwstr>
  </property>
</Properties>
</file>