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70" windowHeight="5630" tabRatio="838" firstSheet="4" activeTab="4"/>
  </bookViews>
  <sheets>
    <sheet name="BoQ1" sheetId="1" state="veryHidden" r:id="rId1"/>
    <sheet name="BoQ2" sheetId="2" state="veryHidden" r:id="rId2"/>
    <sheet name="BoQ3" sheetId="3" state="veryHidden" r:id="rId3"/>
    <sheet name="BoQ4" sheetId="4" state="veryHidden" r:id="rId4"/>
    <sheet name="Macros" sheetId="5" r:id="rId5"/>
  </sheets>
  <externalReferences>
    <externalReference r:id="rId8"/>
    <externalReference r:id="rId9"/>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'BoQ1'!$A$1:$BC$72</definedName>
    <definedName name="_xlnm.Print_Area" localSheetId="1">'BoQ2'!$A$1:$BC$72</definedName>
    <definedName name="_xlnm.Print_Area" localSheetId="2">'BoQ3'!$A$1:$BC$48</definedName>
    <definedName name="_xlnm.Print_Area" localSheetId="3">'BoQ4'!$A$1:$BC$42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<sst xmlns="http://schemas.openxmlformats.org/spreadsheetml/2006/main" count="1748" uniqueCount="239">
  <si>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</si>
  <si>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</si>
  <si>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</si>
  <si>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</si>
  <si>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</si>
  <si>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</si>
  <si>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</si>
  <si>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</si>
  <si>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</si>
  <si>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</si>
  <si>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</si>
  <si>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</si>
  <si>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</si>
  <si>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</si>
  <si>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</si>
  <si>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</si>
  <si>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</si>
  <si>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</si>
  <si>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</si>
  <si>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</si>
  <si>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</si>
  <si>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</si>
  <si>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</si>
  <si>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</si>
  <si>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</si>
  <si>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</si>
  <si>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</si>
  <si>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</si>
  <si>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</si>
  <si>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</si>
  <si>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</si>
  <si>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</si>
  <si>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</si>
  <si>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</si>
  <si>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</si>
  <si>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</si>
  <si>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</si>
  <si>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</si>
  <si>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</si>
  <si>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</si>
  <si>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</si>
  <si>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</si>
  <si>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</si>
  <si>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</si>
  <si>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</si>
  <si>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</si>
  <si>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Item 1</t>
  </si>
  <si>
    <t>Item 2</t>
  </si>
  <si>
    <t>Item 3</t>
  </si>
  <si>
    <t>Freight and Insurance Charges ( incl Unloading &amp; Stacking)</t>
  </si>
  <si>
    <t>Contract No:  Nil</t>
  </si>
  <si>
    <r>
      <rPr>
        <b/>
        <sz val="11"/>
        <color indexed="30"/>
        <rFont val="Arial"/>
        <family val="2"/>
      </rPr>
      <t>Unit ExWorks</t>
    </r>
    <r>
      <rPr>
        <b/>
        <sz val="11"/>
        <color indexed="56"/>
        <rFont val="Arial"/>
        <family val="2"/>
      </rPr>
      <t xml:space="preserve">
(exclusive of taxes)</t>
    </r>
    <r>
      <rPr>
        <b/>
        <sz val="11"/>
        <color indexed="30"/>
        <rFont val="Arial"/>
        <family val="2"/>
      </rPr>
      <t xml:space="preserve">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</si>
  <si>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t>
    </r>
    <r>
      <rPr>
        <b/>
        <sz val="11"/>
        <color indexed="18"/>
        <rFont val="Arial"/>
        <family val="2"/>
      </rPr>
      <t xml:space="preserve">  (Without Taxes)
in
</t>
    </r>
    <r>
      <rPr>
        <b/>
        <sz val="11"/>
        <color indexed="10"/>
        <rFont val="Arial"/>
        <family val="2"/>
      </rPr>
      <t>Rs.      P</t>
    </r>
  </si>
  <si>
    <t>Tender Inviting Authority: CGM(PP&amp;D), AEGCL</t>
  </si>
  <si>
    <t>Set</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</si>
  <si>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</si>
  <si>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</si>
  <si>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</si>
  <si>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</si>
  <si>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</si>
  <si>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</si>
  <si>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</si>
  <si>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</si>
  <si>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</si>
  <si>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</si>
  <si>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</si>
  <si>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</si>
  <si>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</si>
  <si>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</si>
  <si>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</si>
  <si>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</si>
  <si>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</si>
  <si>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</si>
  <si>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</si>
  <si>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</si>
  <si>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</si>
  <si>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</si>
  <si>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</si>
  <si>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</si>
  <si>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</si>
  <si>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</si>
  <si>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</si>
  <si>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</si>
  <si>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</si>
  <si>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</si>
  <si>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</si>
  <si>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</si>
  <si>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</si>
  <si>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Item 37</t>
  </si>
  <si>
    <t>Item 38</t>
  </si>
  <si>
    <t>Item 39</t>
  </si>
  <si>
    <t>Item 40</t>
  </si>
  <si>
    <t>Item 41</t>
  </si>
  <si>
    <t>Item 42</t>
  </si>
  <si>
    <t>Item 43</t>
  </si>
  <si>
    <t>Item 44</t>
  </si>
  <si>
    <t>Item 46</t>
  </si>
  <si>
    <t>Item 47</t>
  </si>
  <si>
    <t>Item 48</t>
  </si>
  <si>
    <t>Item 49</t>
  </si>
  <si>
    <t>Item 50</t>
  </si>
  <si>
    <t>Item 51</t>
  </si>
  <si>
    <t>Item 52</t>
  </si>
  <si>
    <t>Item 53</t>
  </si>
  <si>
    <t>Item 54</t>
  </si>
  <si>
    <t>Item 55</t>
  </si>
  <si>
    <t>Item 56</t>
  </si>
  <si>
    <t>Item 57</t>
  </si>
  <si>
    <t>Mounting Structures with mounting &amp; foundation bolts as per drawing.</t>
  </si>
  <si>
    <t>No.</t>
  </si>
  <si>
    <t>ACSR Panther Conductor</t>
  </si>
  <si>
    <t>Earthmat Extension and grounding of equipments</t>
  </si>
  <si>
    <t>Mandatory Spares</t>
  </si>
  <si>
    <t>33kV LA</t>
  </si>
  <si>
    <t>33kV Post Insulator</t>
  </si>
  <si>
    <t>LS</t>
  </si>
  <si>
    <t>Mtr.</t>
  </si>
  <si>
    <t>Supply of Equipments and accessories</t>
  </si>
  <si>
    <t>Installation of earthing system</t>
  </si>
  <si>
    <t>sqm.</t>
  </si>
  <si>
    <t>Spring charging motor</t>
  </si>
  <si>
    <t>33kV Lightning Arrester</t>
  </si>
  <si>
    <t>33kV, 25kA, 1250A motorised isolators with Earth Switch  complete with all fittings and accessories including Terminal connectors.</t>
  </si>
  <si>
    <t>33kV, 25kA, 1250A motorised isolators without Earth Switch complete with all fittings and accessories including Terminal connectors.</t>
  </si>
  <si>
    <t>33kV Lightning Arrester complete with all fittings and accessories including Terminal connectors and surge counter.</t>
  </si>
  <si>
    <t>33kV Post insulator with all fittings including Terminal connectors</t>
  </si>
  <si>
    <t>33kV Motorised isolators without Earth Switch</t>
  </si>
  <si>
    <t>33kV CT</t>
  </si>
  <si>
    <t>33kV PI</t>
  </si>
  <si>
    <t>33kV Motorised isolators with Earth Switch</t>
  </si>
  <si>
    <t>Insulaor strings, Clamps &amp; Connectors (UPG, T Etc.)</t>
  </si>
  <si>
    <t>Armoured Control Cable (Copper)</t>
  </si>
  <si>
    <t>4CX2.5 sqmm</t>
  </si>
  <si>
    <t>7CX1.5 sqmm</t>
  </si>
  <si>
    <t>12CX 1.5 sqmm</t>
  </si>
  <si>
    <t xml:space="preserve">Armoured Power Cable (Aluminium) </t>
  </si>
  <si>
    <t>2CX6 sqmm</t>
  </si>
  <si>
    <t>4CX 16sqmm</t>
  </si>
  <si>
    <t>3 1/2 C X 35 sqmm</t>
  </si>
  <si>
    <t>33kV, 400-200/1-1A, 2-Core Single Phase CT complete with all fittings and accessories including Terminal connectors (0.2 class, live tank type)</t>
  </si>
  <si>
    <t>Numerical Backup Relay @30% on 33kV Feeder Control and Relay Panel (Simplex Type) suitable for integration to Siemens  SAS</t>
  </si>
  <si>
    <t>Master trip Relay @ 10% on 33kV Feeder Control and Relay Panel (Simplex Type) suitable for integration to Siemens  SAS</t>
  </si>
  <si>
    <t>Bay control unit @ 30% on 33kV Feeder Control and Relay Panel (Simplex Type) suitable for integration to Siemens  SAS</t>
  </si>
  <si>
    <t>D type</t>
  </si>
  <si>
    <t xml:space="preserve">SWITCHYARD PCC AND GRAVELLING  </t>
  </si>
  <si>
    <t>F&amp;I of Equipments and accessories</t>
  </si>
  <si>
    <t>33kV, 400-200/1-1A, 2-Core Single Phase CT complete with all fittings and accessories including Terminal connectors (0.2 Class, live tank type).</t>
  </si>
  <si>
    <t>33kV  Vacumm Circuit Breaker</t>
  </si>
  <si>
    <t>33kV Vacumm Circuit Breaker</t>
  </si>
  <si>
    <t>Complete one no. of VCB pole (Spare) compatible to fitting in any phase of the VCB</t>
  </si>
  <si>
    <t>Mounting Structures with mounting &amp; foundation bolts as per drawing (F&amp;I).</t>
  </si>
  <si>
    <t>Insulaor strings, Clamps &amp; Connectors (UPG, T Etc.) (F&amp;I)</t>
  </si>
  <si>
    <t>Earthmat Extension and grounding of equipments (F&amp;I)</t>
  </si>
  <si>
    <t>Armoured Control Cable (Copper) (F&amp;I)</t>
  </si>
  <si>
    <t>Armoured Power Cable (Aluminium) (F&amp;I)</t>
  </si>
  <si>
    <t>Mandatory Spares (F&amp;I)</t>
  </si>
  <si>
    <r>
      <t xml:space="preserve">Name of Work: </t>
    </r>
    <r>
      <rPr>
        <b/>
        <sz val="11"/>
        <color indexed="10"/>
        <rFont val="Arial"/>
        <family val="2"/>
      </rPr>
      <t xml:space="preserve">Turnkey Construction of one no. of 33kV Pangram Feeder Bay along with Bay Extension including Civil Works at 132kV Pailapool GSS, AEGCL </t>
    </r>
    <r>
      <rPr>
        <b/>
        <sz val="11"/>
        <color indexed="10"/>
        <rFont val="Arial"/>
        <family val="2"/>
      </rPr>
      <t xml:space="preserve"> </t>
    </r>
    <r>
      <rPr>
        <b/>
        <sz val="11"/>
        <rFont val="Arial"/>
        <family val="2"/>
      </rPr>
      <t xml:space="preserve">[Schedule 1- Supply]  </t>
    </r>
  </si>
  <si>
    <t>Nos.</t>
  </si>
  <si>
    <t>33kV PT</t>
  </si>
  <si>
    <t>33kV Feeder Control and Relay Panel (with BCU) (Simplex Type) suitable for integration to Siemens  SAS</t>
  </si>
  <si>
    <t>Managed Ethernet switch with OF PATCH cable of sufficient length for SAS Integration</t>
  </si>
  <si>
    <t>3Ph, 4 wire, ABT compliant Energy meter (class-0.2) including installation (SAMAST COMPLIANT)</t>
  </si>
  <si>
    <t xml:space="preserve">UPG/T clamps for connection to Bus (Panther to Panther) </t>
  </si>
  <si>
    <t>Double tension clamp with hardware fittings</t>
  </si>
  <si>
    <t>Double suspension clamp with hardware fittings</t>
  </si>
  <si>
    <t>set</t>
  </si>
  <si>
    <t xml:space="preserve">Supply of AC Marshalling Kiosk including construction of foundation, installation and cable foundation.
</t>
  </si>
  <si>
    <t>Main earth mat (65x12 mm GI flat)</t>
  </si>
  <si>
    <t>50x6 GI flat Earthing conductor for earthing of indoor L.T  &amp; control panels, Junction box, Marshalling boxes, cable  trenches etc.</t>
  </si>
  <si>
    <t xml:space="preserve">100 mm Dia. 3mtr long M.S. rod earth electrode </t>
  </si>
  <si>
    <t>33kV Switchyard Structures</t>
  </si>
  <si>
    <t>MT</t>
  </si>
  <si>
    <r>
      <t>Column :</t>
    </r>
    <r>
      <rPr>
        <b/>
        <sz val="16"/>
        <color indexed="8"/>
        <rFont val="Arial Narrow"/>
        <family val="2"/>
      </rPr>
      <t xml:space="preserve"> 7 nos (1MT approx each)</t>
    </r>
  </si>
  <si>
    <t>Beam Type: 7 nos (0.5 MT aprox each)</t>
  </si>
  <si>
    <t>Closing coil</t>
  </si>
  <si>
    <t>Tripping coil</t>
  </si>
  <si>
    <t>Operating mechanism</t>
  </si>
  <si>
    <t>For 33kV VCB</t>
  </si>
  <si>
    <t>33kV, 25 kA, 1250A Isolators Female contact (Entire Assembly)</t>
  </si>
  <si>
    <t>33kV, 25 kA, 1250A Isolators Moving contact (Entire BladeAssembly)</t>
  </si>
  <si>
    <t>OFC Patch Cord (a) ST-LC</t>
  </si>
  <si>
    <t>OFC Patch Cord (a) ST-ST</t>
  </si>
  <si>
    <t>Clamps and terminal connectors (UPG clamps) Panther-Panther</t>
  </si>
  <si>
    <r>
      <t xml:space="preserve">Name of Work: </t>
    </r>
    <r>
      <rPr>
        <b/>
        <sz val="11"/>
        <color indexed="10"/>
        <rFont val="Arial"/>
        <family val="2"/>
      </rPr>
      <t xml:space="preserve">Turnkey Construction of one no. of 33kV Pangram Feeder Bay along with Bay Extension including Civil Works at 132kV Pailapool GSS, AEGCL </t>
    </r>
    <r>
      <rPr>
        <b/>
        <sz val="11"/>
        <color indexed="10"/>
        <rFont val="Arial"/>
        <family val="2"/>
      </rPr>
      <t xml:space="preserve"> </t>
    </r>
    <r>
      <rPr>
        <b/>
        <sz val="11"/>
        <rFont val="Arial"/>
        <family val="2"/>
      </rPr>
      <t xml:space="preserve">[Schedule 1- F&amp;I]  </t>
    </r>
  </si>
  <si>
    <t xml:space="preserve">Supply of AC Marshalling Kiosk including construction of foundation, installation and cable foundation. (F&amp;I)
</t>
  </si>
  <si>
    <t>33kV Switchyard Structures (F&amp;I)</t>
  </si>
  <si>
    <r>
      <t>Column :</t>
    </r>
    <r>
      <rPr>
        <b/>
        <sz val="16"/>
        <color indexed="8"/>
        <rFont val="Arial Narrow"/>
        <family val="2"/>
      </rPr>
      <t xml:space="preserve"> </t>
    </r>
    <r>
      <rPr>
        <sz val="16"/>
        <color indexed="8"/>
        <rFont val="Arial Narrow"/>
        <family val="2"/>
      </rPr>
      <t xml:space="preserve">7 nos (1MT approx each) </t>
    </r>
  </si>
  <si>
    <t>Erection, testing &amp; commissioning of Equipment  including laying &amp; terminating of LT power and control cables, connection of terminal clamp connectors as required and equipment earthing.</t>
  </si>
  <si>
    <t>33 kV, 400-200/1-1 A, 2 core feeder CT including marshalling box.</t>
  </si>
  <si>
    <t>33kV Isolator with Earth Switch</t>
  </si>
  <si>
    <t>33kV Isolator without Earth Switch</t>
  </si>
  <si>
    <t>Erection of equipment mounting structure  including excavation, construction of foundation, backfilling, compacting  as per drawing &amp; specification including supply of all materials and labour as per supervision of site engineer</t>
  </si>
  <si>
    <t>33 kV, 400-200/1-1 A, 2 core feeder CT including marshalling box</t>
  </si>
  <si>
    <t>33 KV PT</t>
  </si>
  <si>
    <t>Construction of Foundation for lattice steel columns including supply of all foundation materials and labour</t>
  </si>
  <si>
    <t xml:space="preserve">Column : 7 nos </t>
  </si>
  <si>
    <t>Erection of lattice Steel structures along with structure earthing.</t>
  </si>
  <si>
    <t xml:space="preserve">Installation, testing and commissioning of 33kV Feeder Control &amp; Relay panel </t>
  </si>
  <si>
    <t>Installation in KIOSK, including testing, commissioning of C&amp;R panel</t>
  </si>
  <si>
    <t>Installation of C&amp;R panel into existing SAS including testing and commissioning</t>
  </si>
  <si>
    <t>Construction of Covered Cable Trenches including supply of all foundation materials and labour as per specification and drawing.</t>
  </si>
  <si>
    <t>C type</t>
  </si>
  <si>
    <r>
      <t xml:space="preserve">Providing 80mm thick PCC base in prop </t>
    </r>
    <r>
      <rPr>
        <sz val="16"/>
        <color indexed="10"/>
        <rFont val="Arial Narrow"/>
        <family val="2"/>
      </rPr>
      <t xml:space="preserve">1:3:6 </t>
    </r>
    <r>
      <rPr>
        <sz val="16"/>
        <color indexed="8"/>
        <rFont val="Arial Narrow"/>
        <family val="2"/>
      </rPr>
      <t xml:space="preserve">as per drawing &amp; specifications including supply of all materials and labour.   </t>
    </r>
  </si>
  <si>
    <t>Providing switchyard gravelling (100mm thickness) including levelling etc as per directive of site engineer.</t>
  </si>
  <si>
    <t>Installation of Main Earth mat (65x12 mm GI Flat) and connection to riser icluding painting of welding joints with bitumen paint and connecting to main earthmat.</t>
  </si>
  <si>
    <t>Installation M.S. rod earth electrode (driven) with test link including making necessary connections and construction of covered earthpits</t>
  </si>
  <si>
    <r>
      <t xml:space="preserve">Name of Work: </t>
    </r>
    <r>
      <rPr>
        <b/>
        <sz val="11"/>
        <color indexed="10"/>
        <rFont val="Arial"/>
        <family val="2"/>
      </rPr>
      <t>Turnkey Construction of one no. of 33kV Pangram Feeder Bay along with Bay Extension including Civil Works at 132kV Pailapool GSS, AEGCL</t>
    </r>
    <r>
      <rPr>
        <b/>
        <sz val="11"/>
        <color indexed="10"/>
        <rFont val="Arial"/>
        <family val="2"/>
      </rPr>
      <t xml:space="preserve"> </t>
    </r>
    <r>
      <rPr>
        <b/>
        <sz val="11"/>
        <color indexed="8"/>
        <rFont val="Arial"/>
        <family val="2"/>
      </rPr>
      <t>[Schedule 3-Erection, Commissioning and Testing]</t>
    </r>
  </si>
  <si>
    <t>Item 45</t>
  </si>
  <si>
    <t>Earth work in excavation by mechanical means (Hydraulic excavator) / manual means in foundation trenches or drains (not exceeding 1.5 m in width or 10 sqm on plan), including dressing of sides and ramming of bottoms, lift uptoEarth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 m.
2.8.1 All kinds of soil.</t>
  </si>
  <si>
    <t>Construction of Outdoor cable trench type-A</t>
  </si>
  <si>
    <t>CUM</t>
  </si>
  <si>
    <t>Providing and laying in position cement concrete of specified grade excluding the cost of centering and shuttering - All work up to plinth level :
4.1.4 - 1:2:4 (1 Cement : 2 coarse sand (zone-III) derived from natural sources : 4 graded stone aggregate 40 mm nominal size derived from natural sources)</t>
  </si>
  <si>
    <t>Steel reinforcement for R.C.C. work including straightening, cutting, bending, placing in position and binding all complete upto plinth level.
5.22.6 Thermo-Mechanically Treated bars of grade Fe-500D or more</t>
  </si>
  <si>
    <t>Centering and shuttering including strutting, propping etc. and removal of form for
5.9.2 Walls (any thickness) including attached pilasters, butteresses, plinth and string courses etc.</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</si>
  <si>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
5.2.2  1:1.5:3 (1 cement : 1.5 coarse sand(zone-III) derived from natural sources : 3 graded stone aggregate 20 mm nominal size derived from natural sources)</t>
  </si>
  <si>
    <t>cum</t>
  </si>
  <si>
    <t>Structural steel work riveted, bolted or welded in built up sections, trusses and framed work, including cutting, hoisting, fixing in position and applying a priming coat of approved steel primer all complete.</t>
  </si>
  <si>
    <t>Kg</t>
  </si>
  <si>
    <t>Providing precast R.C.C slab over drain ,septic tank etc. in prop. 1:2:4 reinforced with 10mm M.S. bar @ 150mm centre both ways tying with 20 gauge black annealed wire with  necessary shuttering , curing etc. complete  including fixing in position as directed.
b) 75mm thick slab</t>
  </si>
  <si>
    <t>Sqm.</t>
  </si>
  <si>
    <t xml:space="preserve">Providing perforated cable tray </t>
  </si>
  <si>
    <t>rm</t>
  </si>
  <si>
    <t>Construction of Outdoor cable trench type-C</t>
  </si>
  <si>
    <t>Civil Works related to Proposed 33kV Bay Extension at 132/33kV Pailapool  GSS</t>
  </si>
  <si>
    <t xml:space="preserve">Surface dressing of the ground including removing vegetation and inequalities
not exceeding 15 cm deep and disposal of rubbish, lead upto 50 m and lift up to 1.5 m.
2.28.1 All kinds of soil sqm </t>
  </si>
  <si>
    <t xml:space="preserve">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 m.
2.8.1 All kinds of soil. </t>
  </si>
  <si>
    <t>Providing and laying in position cement concrete of specified grade excluding the cost of centering and shuttering - All work up to plinth level :
4.1.6 1:3:6 (1 Cement : 3 coarse sand (zone-III) derived from natural sources : 6 graded stone aggregate 40 mm nominal size derived from natural sources).</t>
  </si>
  <si>
    <t xml:space="preserve">Coursed rubble masonry (first sort) with hard stone in foundation and
plinth with : 7.6.1 Cement mortar 1:6 (1 cement : 6 coarse sand) </t>
  </si>
  <si>
    <t>Excavating, supplying and filling of local earth (including royalty) by mechanical transport upto a lead of 5km also including ramming and watering of the earth in layers not exceeding 20 cm in trenches, plinth,sides of foundation etc. complete.</t>
  </si>
  <si>
    <t>Providing and laying in position cement concrete of specified grade excluding the cost of centering and shuttering - All work up to plinth level :
4.1.6 1:3:6 (1 Cement : 3 coarse sand (zone-III) derived from natural sources : 6 graded stone aggregate 40 mm nominal size derived from natural sources). (Switchyard PCC)</t>
  </si>
  <si>
    <t xml:space="preserve">Welded steel wire fabric fencing with posts of specified material and of standard design placed and embedded in cement concrete blocks 45x45x 60 cm of mix 1:5:10 (1 cement:5 fine sand : 10 graded stone aggregate 40 mm nominal size), every 15th post, last but one end
post and corner post shall be strutted on both sides and end post on one side only and struts embedded in cement concrete blocks 70x45x50 cm of the same mix, provided with welded steel wire fabric fixed between the posts fitted and fixed with G.I. staples on wooden
plugs or tied to 6 mm bar nibs with G.I. binding wire (cost of posts, welded steel wire fabric, painting, earth work in excavation and concrete to be paid for separately). </t>
  </si>
  <si>
    <t>Supplying at site Angle iron post &amp; strut of required size including
bottom to be split and bent at right angle in opposite direction for 10
cm length and drilling holes upto 10 mm dia. etc. complete. 
(50X50X4.5MM) MS Angle</t>
  </si>
  <si>
    <t>LED Lights for Switch Yard Illumination, including Fitting and fixing</t>
  </si>
  <si>
    <t>LED Lights for Switch Yard Illumination, including Fitting and fixing (F&amp;I)</t>
  </si>
  <si>
    <t>33kV, 26.3kA, 1250A, Vacumm Circuit Breaker complete with mounting structure and accessories including Terminal connectors.</t>
  </si>
  <si>
    <t>33kV (33kV/1.732/110V/1.732),  2 core PT (1-Phase, 0.2 class live tank type) including all accessories, terminal connectors and marshalling Box as required.</t>
  </si>
  <si>
    <t>33kV, 25 kA, 1250A Isolators Moving contact (Entire Blade Assembly)</t>
  </si>
  <si>
    <t>33kV (33kV/1.732/110/1.732/1),  2 core PT (1-Phase, 0.2 class live tank type) including all accessories, terminal connectors and marshalling Box as required.</t>
  </si>
  <si>
    <r>
      <t xml:space="preserve">Name of Work: </t>
    </r>
    <r>
      <rPr>
        <b/>
        <sz val="11"/>
        <color indexed="10"/>
        <rFont val="Arial"/>
        <family val="2"/>
      </rPr>
      <t>Turnkey Construction of one no. of 33kV Pangram Feeder Bay along with Bay Extension including Civil Works at 132kV Pailapool GSS, AEGCL</t>
    </r>
    <r>
      <rPr>
        <b/>
        <sz val="11"/>
        <color indexed="10"/>
        <rFont val="Arial"/>
        <family val="2"/>
      </rPr>
      <t xml:space="preserve"> </t>
    </r>
    <r>
      <rPr>
        <b/>
        <sz val="11"/>
        <color indexed="8"/>
        <rFont val="Arial"/>
        <family val="2"/>
      </rPr>
      <t>[Schedule 4-Civil works]</t>
    </r>
  </si>
</sst>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09]dd\ mmmm\ yyyy"/>
    <numFmt numFmtId="190" formatCode="[$₹-4009]\ #,##0.00"/>
    <numFmt numFmtId="191" formatCode="[$-409]d\ mmmm\,\ yyyy"/>
    <numFmt numFmtId="192" formatCode="[$-409]h:mm:ss\ AM/PM"/>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name val="Arial Narrow"/>
      <family val="2"/>
    </font>
    <font>
      <b/>
      <sz val="11"/>
      <color indexed="30"/>
      <name val="Arial"/>
      <family val="2"/>
    </font>
    <font>
      <b/>
      <sz val="11"/>
      <color indexed="18"/>
      <name val="Arial"/>
      <family val="2"/>
    </font>
    <font>
      <b/>
      <sz val="11"/>
      <color indexed="56"/>
      <name val="Arial"/>
      <family val="2"/>
    </font>
    <font>
      <b/>
      <sz val="16"/>
      <color indexed="8"/>
      <name val="Arial Narrow"/>
      <family val="2"/>
    </font>
    <font>
      <sz val="16"/>
      <color indexed="8"/>
      <name val="Arial Narrow"/>
      <family val="2"/>
    </font>
    <font>
      <sz val="16"/>
      <color indexed="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sz val="10"/>
      <color indexed="8"/>
      <name val="Courier New"/>
      <family val="3"/>
    </font>
    <font>
      <b/>
      <sz val="12"/>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Courier New"/>
      <family val="3"/>
    </font>
    <font>
      <b/>
      <sz val="12"/>
      <color rgb="FF800000"/>
      <name val="Arial"/>
      <family val="2"/>
    </font>
    <font>
      <b/>
      <sz val="16"/>
      <color theme="1"/>
      <name val="Arial Narrow"/>
      <family val="2"/>
    </font>
    <font>
      <sz val="16"/>
      <color theme="1"/>
      <name val="Arial Narrow"/>
      <family val="2"/>
    </font>
    <font>
      <sz val="16"/>
      <color rgb="FF000000"/>
      <name val="Arial Narrow"/>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top style="thin"/>
      <bottom style="thin"/>
    </border>
    <border>
      <left>
        <color indexed="63"/>
      </left>
      <right>
        <color indexed="63"/>
      </right>
      <top>
        <color indexed="63"/>
      </top>
      <bottom style="thin"/>
    </border>
    <border>
      <left/>
      <right style="medium"/>
      <top style="thin"/>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7"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8" fontId="3" fillId="0" borderId="0" xfId="57" applyNumberFormat="1" applyFont="1" applyFill="1" applyAlignment="1">
      <alignment vertical="top"/>
      <protection/>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8" fontId="70" fillId="0" borderId="14" xfId="58" applyNumberFormat="1" applyFont="1" applyFill="1" applyBorder="1" applyAlignment="1">
      <alignment horizontal="right" vertical="top"/>
      <protection/>
    </xf>
    <xf numFmtId="178" fontId="6" fillId="0" borderId="15" xfId="58" applyNumberFormat="1" applyFont="1" applyFill="1" applyBorder="1" applyAlignment="1">
      <alignment horizontal="right" vertical="top"/>
      <protection/>
    </xf>
    <xf numFmtId="10" fontId="71" fillId="33" borderId="11" xfId="64" applyNumberFormat="1" applyFont="1" applyFill="1" applyBorder="1" applyAlignment="1">
      <alignment horizontal="center" vertical="center"/>
    </xf>
    <xf numFmtId="0" fontId="65"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7" fillId="0" borderId="11" xfId="58"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0" fillId="0" borderId="0" xfId="57" applyNumberFormat="1" applyFill="1" applyAlignment="1">
      <alignment horizontal="center" vertical="center"/>
      <protection/>
    </xf>
    <xf numFmtId="0" fontId="72" fillId="0" borderId="13" xfId="58" applyNumberFormat="1" applyFont="1" applyFill="1" applyBorder="1" applyAlignment="1">
      <alignment horizontal="center" vertical="center" wrapText="1" readingOrder="1"/>
      <protection/>
    </xf>
    <xf numFmtId="0" fontId="3" fillId="0" borderId="12" xfId="58" applyNumberFormat="1" applyFont="1" applyFill="1" applyBorder="1" applyAlignment="1">
      <alignment horizontal="center" vertical="center"/>
      <protection/>
    </xf>
    <xf numFmtId="0" fontId="68" fillId="0" borderId="12" xfId="57" applyNumberFormat="1" applyFont="1" applyFill="1" applyBorder="1" applyAlignment="1" applyProtection="1">
      <alignment horizontal="center" vertical="center"/>
      <protection/>
    </xf>
    <xf numFmtId="0" fontId="73" fillId="33" borderId="11"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7" xfId="58" applyNumberFormat="1" applyFont="1" applyFill="1" applyBorder="1" applyAlignment="1">
      <alignment horizontal="left" vertical="center"/>
      <protection/>
    </xf>
    <xf numFmtId="0" fontId="2" fillId="0" borderId="10" xfId="57" applyNumberFormat="1" applyFont="1" applyFill="1" applyBorder="1" applyAlignment="1">
      <alignment horizontal="center" vertical="top" wrapText="1"/>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 fontId="65" fillId="0" borderId="0" xfId="59" applyNumberFormat="1" applyFont="1" applyFill="1" applyBorder="1" applyAlignment="1" applyProtection="1">
      <alignment horizontal="center" vertical="center"/>
      <protection/>
    </xf>
    <xf numFmtId="1" fontId="3" fillId="0" borderId="0" xfId="57" applyNumberFormat="1" applyFont="1" applyFill="1" applyBorder="1" applyAlignment="1">
      <alignment horizontal="center" vertical="center"/>
      <protection/>
    </xf>
    <xf numFmtId="1" fontId="2" fillId="0" borderId="11" xfId="57" applyNumberFormat="1" applyFont="1" applyFill="1" applyBorder="1" applyAlignment="1">
      <alignment horizontal="center" vertical="center" wrapText="1"/>
      <protection/>
    </xf>
    <xf numFmtId="1" fontId="2" fillId="0" borderId="13" xfId="57" applyNumberFormat="1" applyFont="1" applyFill="1" applyBorder="1" applyAlignment="1">
      <alignment horizontal="center" vertical="center" wrapText="1"/>
      <protection/>
    </xf>
    <xf numFmtId="1" fontId="3" fillId="0" borderId="0" xfId="58" applyNumberFormat="1" applyFont="1" applyFill="1" applyBorder="1" applyAlignment="1">
      <alignment horizontal="center" vertical="center"/>
      <protection/>
    </xf>
    <xf numFmtId="1" fontId="14" fillId="0" borderId="11" xfId="58" applyNumberFormat="1" applyFont="1" applyFill="1" applyBorder="1" applyAlignment="1" applyProtection="1">
      <alignment horizontal="center" vertical="center" wrapText="1"/>
      <protection locked="0"/>
    </xf>
    <xf numFmtId="1" fontId="0" fillId="0" borderId="0" xfId="57" applyNumberFormat="1" applyFill="1" applyAlignment="1">
      <alignment horizontal="center" vertical="center"/>
      <protection/>
    </xf>
    <xf numFmtId="0" fontId="74" fillId="0" borderId="13" xfId="0" applyFont="1" applyFill="1" applyBorder="1" applyAlignment="1">
      <alignment horizontal="left" vertical="top" wrapText="1"/>
    </xf>
    <xf numFmtId="0" fontId="75" fillId="0" borderId="13" xfId="0" applyFont="1" applyFill="1" applyBorder="1" applyAlignment="1">
      <alignment horizontal="left" vertical="center" wrapText="1"/>
    </xf>
    <xf numFmtId="0" fontId="74" fillId="0" borderId="13" xfId="0" applyFont="1" applyFill="1" applyBorder="1" applyAlignment="1">
      <alignment horizontal="left" vertical="center" wrapText="1"/>
    </xf>
    <xf numFmtId="0" fontId="75" fillId="0" borderId="13" xfId="0" applyFont="1" applyFill="1" applyBorder="1" applyAlignment="1">
      <alignment horizontal="left" vertical="center"/>
    </xf>
    <xf numFmtId="0" fontId="75" fillId="0" borderId="13" xfId="0" applyFont="1" applyFill="1" applyBorder="1" applyAlignment="1">
      <alignment horizontal="center" vertical="center" wrapText="1"/>
    </xf>
    <xf numFmtId="2" fontId="15" fillId="0" borderId="13" xfId="58" applyNumberFormat="1" applyFont="1" applyFill="1" applyBorder="1" applyAlignment="1">
      <alignment horizontal="center" vertical="center"/>
      <protection/>
    </xf>
    <xf numFmtId="0" fontId="75" fillId="0" borderId="19" xfId="0" applyFont="1" applyFill="1" applyBorder="1" applyAlignment="1">
      <alignment horizontal="left" vertical="center" wrapText="1"/>
    </xf>
    <xf numFmtId="0" fontId="75" fillId="0" borderId="13" xfId="0" applyFont="1" applyFill="1" applyBorder="1" applyAlignment="1">
      <alignment vertical="center" wrapText="1"/>
    </xf>
    <xf numFmtId="0" fontId="76" fillId="0" borderId="13" xfId="0" applyFont="1" applyFill="1" applyBorder="1" applyAlignment="1">
      <alignment vertical="center" wrapText="1"/>
    </xf>
    <xf numFmtId="0" fontId="75" fillId="0" borderId="13" xfId="0" applyFont="1" applyFill="1" applyBorder="1" applyAlignment="1">
      <alignment horizontal="center" vertical="top" wrapText="1"/>
    </xf>
    <xf numFmtId="0" fontId="76" fillId="0" borderId="13" xfId="0" applyFont="1" applyFill="1" applyBorder="1" applyAlignment="1">
      <alignment horizontal="center" vertical="top" wrapText="1"/>
    </xf>
    <xf numFmtId="2" fontId="75" fillId="0" borderId="13" xfId="0" applyNumberFormat="1" applyFont="1" applyFill="1" applyBorder="1" applyAlignment="1">
      <alignment horizontal="center" vertical="center" wrapText="1"/>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7" xfId="58" applyNumberFormat="1" applyFont="1" applyFill="1" applyBorder="1" applyAlignment="1">
      <alignment horizontal="center" vertical="center" wrapText="1"/>
      <protection/>
    </xf>
    <xf numFmtId="0" fontId="6" fillId="0" borderId="20" xfId="58" applyNumberFormat="1" applyFont="1" applyFill="1" applyBorder="1" applyAlignment="1">
      <alignment horizontal="center" vertical="center"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85725</xdr:rowOff>
    </xdr:from>
    <xdr:to>
      <xdr:col>1</xdr:col>
      <xdr:colOff>2085975</xdr:colOff>
      <xdr:row>1</xdr:row>
      <xdr:rowOff>0</xdr:rowOff>
    </xdr:to>
    <xdr:grpSp>
      <xdr:nvGrpSpPr>
        <xdr:cNvPr id="1" name="Group 1"/>
        <xdr:cNvGrpSpPr>
          <a:grpSpLocks noChangeAspect="1"/>
        </xdr:cNvGrpSpPr>
      </xdr:nvGrpSpPr>
      <xdr:grpSpPr>
        <a:xfrm>
          <a:off x="95250" y="85725"/>
          <a:ext cx="3019425" cy="238125"/>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85725</xdr:rowOff>
    </xdr:from>
    <xdr:to>
      <xdr:col>1</xdr:col>
      <xdr:colOff>2085975</xdr:colOff>
      <xdr:row>1</xdr:row>
      <xdr:rowOff>0</xdr:rowOff>
    </xdr:to>
    <xdr:grpSp>
      <xdr:nvGrpSpPr>
        <xdr:cNvPr id="1" name="Group 1"/>
        <xdr:cNvGrpSpPr>
          <a:grpSpLocks noChangeAspect="1"/>
        </xdr:cNvGrpSpPr>
      </xdr:nvGrpSpPr>
      <xdr:grpSpPr>
        <a:xfrm>
          <a:off x="95250" y="85725"/>
          <a:ext cx="3019425" cy="238125"/>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85725</xdr:rowOff>
    </xdr:from>
    <xdr:to>
      <xdr:col>1</xdr:col>
      <xdr:colOff>2028825</xdr:colOff>
      <xdr:row>1</xdr:row>
      <xdr:rowOff>0</xdr:rowOff>
    </xdr:to>
    <xdr:grpSp>
      <xdr:nvGrpSpPr>
        <xdr:cNvPr id="1" name="Group 1"/>
        <xdr:cNvGrpSpPr>
          <a:grpSpLocks noChangeAspect="1"/>
        </xdr:cNvGrpSpPr>
      </xdr:nvGrpSpPr>
      <xdr:grpSpPr>
        <a:xfrm>
          <a:off x="95250" y="85725"/>
          <a:ext cx="3009900" cy="238125"/>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85725</xdr:rowOff>
    </xdr:from>
    <xdr:to>
      <xdr:col>1</xdr:col>
      <xdr:colOff>2028825</xdr:colOff>
      <xdr:row>1</xdr:row>
      <xdr:rowOff>0</xdr:rowOff>
    </xdr:to>
    <xdr:grpSp>
      <xdr:nvGrpSpPr>
        <xdr:cNvPr id="1" name="Group 1"/>
        <xdr:cNvGrpSpPr>
          <a:grpSpLocks noChangeAspect="1"/>
        </xdr:cNvGrpSpPr>
      </xdr:nvGrpSpPr>
      <xdr:grpSpPr>
        <a:xfrm>
          <a:off x="95250" y="85725"/>
          <a:ext cx="3009900" cy="238125"/>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3">
    <tabColor theme="4" tint="-0.4999699890613556"/>
  </sheetPr>
  <dimension ref="A1:II73"/>
  <sheetViews>
    <sheetView showGridLines="0" view="pageBreakPreview" zoomScale="60" zoomScaleNormal="60" zoomScalePageLayoutView="0" workbookViewId="0" topLeftCell="A21">
      <selection activeCell="E21" sqref="E21"/>
    </sheetView>
  </sheetViews>
  <sheetFormatPr defaultColWidth="9.140625" defaultRowHeight="15"/>
  <cols>
    <col min="1" max="1" width="15.421875" style="35" customWidth="1"/>
    <col min="2" max="2" width="49.00390625" style="35" customWidth="1"/>
    <col min="3" max="3" width="14.57421875" style="54" hidden="1" customWidth="1"/>
    <col min="4" max="4" width="14.57421875" style="73" customWidth="1"/>
    <col min="5" max="5" width="11.421875" style="54"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421875" style="35" hidden="1" customWidth="1"/>
    <col min="13" max="13" width="21.8515625" style="35" customWidth="1"/>
    <col min="14" max="14" width="15.421875" style="36" hidden="1" customWidth="1"/>
    <col min="15" max="15" width="14.421875" style="35" hidden="1" customWidth="1"/>
    <col min="16" max="16" width="17.421875" style="35" hidden="1" customWidth="1"/>
    <col min="17" max="17" width="18.421875" style="35" hidden="1" customWidth="1"/>
    <col min="18" max="18" width="17.421875" style="35" hidden="1" customWidth="1"/>
    <col min="19" max="19" width="14.574218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421875" style="35" hidden="1" customWidth="1"/>
    <col min="53" max="53" width="20.421875" style="35" customWidth="1"/>
    <col min="54" max="54" width="18.8515625" style="35" hidden="1" customWidth="1"/>
    <col min="55" max="55" width="45.421875" style="35" customWidth="1"/>
    <col min="56" max="58" width="9.140625" style="35" customWidth="1"/>
    <col min="59" max="59" width="18.8515625" style="35" customWidth="1"/>
    <col min="60" max="238" width="9.140625" style="35" customWidth="1"/>
    <col min="239" max="243" width="9.140625" style="37" customWidth="1"/>
    <col min="244" max="16384" width="9.140625" style="35" customWidth="1"/>
  </cols>
  <sheetData>
    <row r="1" spans="1:243" s="1" customFormat="1" ht="25.5" customHeight="1">
      <c r="A1" s="92" t="str">
        <f>B2&amp;" BoQ"</f>
        <v>Item Rate BoQ</v>
      </c>
      <c r="B1" s="92"/>
      <c r="C1" s="92"/>
      <c r="D1" s="92"/>
      <c r="E1" s="92"/>
      <c r="F1" s="92"/>
      <c r="G1" s="92"/>
      <c r="H1" s="92"/>
      <c r="I1" s="92"/>
      <c r="J1" s="92"/>
      <c r="K1" s="92"/>
      <c r="L1" s="92"/>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1" t="s">
        <v>9</v>
      </c>
      <c r="D3" s="68"/>
      <c r="E3" s="51"/>
      <c r="IE3" s="3"/>
      <c r="IF3" s="3"/>
      <c r="IG3" s="3"/>
      <c r="IH3" s="3"/>
      <c r="II3" s="3"/>
    </row>
    <row r="4" spans="1:243" s="6" customFormat="1" ht="30.75" customHeight="1">
      <c r="A4" s="93" t="s">
        <v>53</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7"/>
      <c r="IF4" s="7"/>
      <c r="IG4" s="7"/>
      <c r="IH4" s="7"/>
      <c r="II4" s="7"/>
    </row>
    <row r="5" spans="1:243" s="6" customFormat="1" ht="30.75" customHeight="1">
      <c r="A5" s="93" t="s">
        <v>156</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7"/>
      <c r="IF5" s="7"/>
      <c r="IG5" s="7"/>
      <c r="IH5" s="7"/>
      <c r="II5" s="7"/>
    </row>
    <row r="6" spans="1:243" s="6" customFormat="1" ht="30.75" customHeight="1">
      <c r="A6" s="93" t="s">
        <v>50</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7"/>
      <c r="IF6" s="7"/>
      <c r="IG6" s="7"/>
      <c r="IH6" s="7"/>
      <c r="II6" s="7"/>
    </row>
    <row r="7" spans="1:243" s="6"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7"/>
      <c r="IF7" s="7"/>
      <c r="IG7" s="7"/>
      <c r="IH7" s="7"/>
      <c r="II7" s="7"/>
    </row>
    <row r="8" spans="1:243" s="9" customFormat="1" ht="84" customHeight="1">
      <c r="A8" s="8" t="s">
        <v>44</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10"/>
      <c r="IF8" s="10"/>
      <c r="IG8" s="10"/>
      <c r="IH8" s="10"/>
      <c r="II8" s="10"/>
    </row>
    <row r="9" spans="1:243" s="11" customFormat="1" ht="61.5" customHeight="1">
      <c r="A9" s="86" t="s">
        <v>11</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2"/>
      <c r="IF9" s="12"/>
      <c r="IG9" s="12"/>
      <c r="IH9" s="12"/>
      <c r="II9" s="12"/>
    </row>
    <row r="10" spans="1:243" s="11" customFormat="1" ht="26.25" customHeight="1">
      <c r="A10" s="52" t="s">
        <v>12</v>
      </c>
      <c r="B10" s="52" t="s">
        <v>13</v>
      </c>
      <c r="C10" s="52" t="s">
        <v>13</v>
      </c>
      <c r="D10" s="69" t="s">
        <v>12</v>
      </c>
      <c r="E10" s="52" t="s">
        <v>13</v>
      </c>
      <c r="F10" s="52" t="s">
        <v>14</v>
      </c>
      <c r="G10" s="52" t="s">
        <v>14</v>
      </c>
      <c r="H10" s="52" t="s">
        <v>15</v>
      </c>
      <c r="I10" s="52" t="s">
        <v>13</v>
      </c>
      <c r="J10" s="52" t="s">
        <v>12</v>
      </c>
      <c r="K10" s="52" t="s">
        <v>16</v>
      </c>
      <c r="L10" s="52" t="s">
        <v>13</v>
      </c>
      <c r="M10" s="52" t="s">
        <v>12</v>
      </c>
      <c r="N10" s="52" t="s">
        <v>14</v>
      </c>
      <c r="O10" s="52" t="s">
        <v>14</v>
      </c>
      <c r="P10" s="52" t="s">
        <v>14</v>
      </c>
      <c r="Q10" s="52" t="s">
        <v>14</v>
      </c>
      <c r="R10" s="52" t="s">
        <v>15</v>
      </c>
      <c r="S10" s="52" t="s">
        <v>15</v>
      </c>
      <c r="T10" s="52" t="s">
        <v>14</v>
      </c>
      <c r="U10" s="52" t="s">
        <v>14</v>
      </c>
      <c r="V10" s="52" t="s">
        <v>14</v>
      </c>
      <c r="W10" s="52" t="s">
        <v>14</v>
      </c>
      <c r="X10" s="52" t="s">
        <v>15</v>
      </c>
      <c r="Y10" s="52" t="s">
        <v>15</v>
      </c>
      <c r="Z10" s="52" t="s">
        <v>14</v>
      </c>
      <c r="AA10" s="52" t="s">
        <v>14</v>
      </c>
      <c r="AB10" s="52" t="s">
        <v>14</v>
      </c>
      <c r="AC10" s="52" t="s">
        <v>14</v>
      </c>
      <c r="AD10" s="52" t="s">
        <v>15</v>
      </c>
      <c r="AE10" s="52" t="s">
        <v>15</v>
      </c>
      <c r="AF10" s="52" t="s">
        <v>14</v>
      </c>
      <c r="AG10" s="52" t="s">
        <v>14</v>
      </c>
      <c r="AH10" s="52" t="s">
        <v>14</v>
      </c>
      <c r="AI10" s="52" t="s">
        <v>14</v>
      </c>
      <c r="AJ10" s="52" t="s">
        <v>15</v>
      </c>
      <c r="AK10" s="52" t="s">
        <v>15</v>
      </c>
      <c r="AL10" s="52" t="s">
        <v>14</v>
      </c>
      <c r="AM10" s="52" t="s">
        <v>14</v>
      </c>
      <c r="AN10" s="52" t="s">
        <v>14</v>
      </c>
      <c r="AO10" s="52" t="s">
        <v>14</v>
      </c>
      <c r="AP10" s="52" t="s">
        <v>15</v>
      </c>
      <c r="AQ10" s="52" t="s">
        <v>15</v>
      </c>
      <c r="AR10" s="52" t="s">
        <v>14</v>
      </c>
      <c r="AS10" s="52" t="s">
        <v>14</v>
      </c>
      <c r="AT10" s="52" t="s">
        <v>12</v>
      </c>
      <c r="AU10" s="52" t="s">
        <v>12</v>
      </c>
      <c r="AV10" s="52" t="s">
        <v>15</v>
      </c>
      <c r="AW10" s="52" t="s">
        <v>15</v>
      </c>
      <c r="AX10" s="52" t="s">
        <v>12</v>
      </c>
      <c r="AY10" s="52" t="s">
        <v>12</v>
      </c>
      <c r="AZ10" s="52" t="s">
        <v>17</v>
      </c>
      <c r="BA10" s="52" t="s">
        <v>12</v>
      </c>
      <c r="BB10" s="52" t="s">
        <v>12</v>
      </c>
      <c r="BC10" s="52" t="s">
        <v>13</v>
      </c>
      <c r="IE10" s="12"/>
      <c r="IF10" s="12"/>
      <c r="IG10" s="12"/>
      <c r="IH10" s="12"/>
      <c r="II10" s="12"/>
    </row>
    <row r="11" spans="1:243" s="14" customFormat="1" ht="125.25" customHeight="1">
      <c r="A11" s="13" t="s">
        <v>0</v>
      </c>
      <c r="B11" s="13" t="s">
        <v>18</v>
      </c>
      <c r="C11" s="52" t="s">
        <v>1</v>
      </c>
      <c r="D11" s="69" t="s">
        <v>19</v>
      </c>
      <c r="E11" s="52"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3.5">
      <c r="A12" s="18">
        <v>1</v>
      </c>
      <c r="B12" s="18">
        <v>2</v>
      </c>
      <c r="C12" s="53">
        <v>3</v>
      </c>
      <c r="D12" s="70">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59.25" customHeight="1">
      <c r="A13" s="53">
        <v>1</v>
      </c>
      <c r="B13" s="76" t="s">
        <v>117</v>
      </c>
      <c r="C13" s="55" t="s">
        <v>46</v>
      </c>
      <c r="D13" s="70"/>
      <c r="E13" s="53"/>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2"/>
      <c r="BB13" s="62"/>
      <c r="BC13" s="18"/>
      <c r="IE13" s="15"/>
      <c r="IF13" s="15"/>
      <c r="IG13" s="15"/>
      <c r="IH13" s="15"/>
      <c r="II13" s="15"/>
    </row>
    <row r="14" spans="1:243" s="24" customFormat="1" ht="90.75" customHeight="1">
      <c r="A14" s="79">
        <v>1.01</v>
      </c>
      <c r="B14" s="75" t="s">
        <v>234</v>
      </c>
      <c r="C14" s="55" t="s">
        <v>47</v>
      </c>
      <c r="D14" s="78">
        <v>1</v>
      </c>
      <c r="E14" s="78" t="s">
        <v>54</v>
      </c>
      <c r="F14" s="47"/>
      <c r="G14" s="26"/>
      <c r="H14" s="20"/>
      <c r="I14" s="19" t="s">
        <v>35</v>
      </c>
      <c r="J14" s="21">
        <f aca="true" t="shared" si="0" ref="J14:J69">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20">total_amount_ba($B$2,$D$2,D14,F14,J14,K14,M14)</f>
        <v>0</v>
      </c>
      <c r="BB14" s="45">
        <f aca="true" t="shared" si="2" ref="BB14:BB20">BA14+SUM(N14:AZ14)</f>
        <v>0</v>
      </c>
      <c r="BC14" s="23" t="str">
        <f aca="true" t="shared" si="3" ref="BC14:BC20">SpellNumber(L14,BB14)</f>
        <v>INR Zero Only</v>
      </c>
      <c r="IE14" s="25">
        <v>1.01</v>
      </c>
      <c r="IF14" s="25" t="s">
        <v>36</v>
      </c>
      <c r="IG14" s="25" t="s">
        <v>33</v>
      </c>
      <c r="IH14" s="25">
        <v>123.223</v>
      </c>
      <c r="II14" s="25" t="s">
        <v>34</v>
      </c>
    </row>
    <row r="15" spans="1:243" s="24" customFormat="1" ht="90.75" customHeight="1">
      <c r="A15" s="79">
        <v>1.02</v>
      </c>
      <c r="B15" s="75" t="s">
        <v>146</v>
      </c>
      <c r="C15" s="55" t="s">
        <v>48</v>
      </c>
      <c r="D15" s="78">
        <v>3</v>
      </c>
      <c r="E15" s="78" t="s">
        <v>157</v>
      </c>
      <c r="F15" s="47"/>
      <c r="G15" s="26"/>
      <c r="H15" s="20"/>
      <c r="I15" s="19" t="s">
        <v>35</v>
      </c>
      <c r="J15" s="21">
        <f>IF(I15="Less(-)",-1,1)</f>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total_amount_ba($B$2,$D$2,D15,F15,J15,K15,M15)</f>
        <v>0</v>
      </c>
      <c r="BB15" s="45">
        <f>BA15+SUM(N15:AZ15)</f>
        <v>0</v>
      </c>
      <c r="BC15" s="23" t="str">
        <f>SpellNumber(L15,BB15)</f>
        <v>INR Zero Only</v>
      </c>
      <c r="IE15" s="25">
        <v>1.01</v>
      </c>
      <c r="IF15" s="25" t="s">
        <v>36</v>
      </c>
      <c r="IG15" s="25" t="s">
        <v>33</v>
      </c>
      <c r="IH15" s="25">
        <v>123.223</v>
      </c>
      <c r="II15" s="25" t="s">
        <v>34</v>
      </c>
    </row>
    <row r="16" spans="1:243" s="24" customFormat="1" ht="125.25" customHeight="1">
      <c r="A16" s="79">
        <v>1.03</v>
      </c>
      <c r="B16" s="75" t="s">
        <v>235</v>
      </c>
      <c r="C16" s="55" t="s">
        <v>55</v>
      </c>
      <c r="D16" s="78">
        <v>3</v>
      </c>
      <c r="E16" s="78" t="s">
        <v>157</v>
      </c>
      <c r="F16" s="47"/>
      <c r="G16" s="26"/>
      <c r="H16" s="20"/>
      <c r="I16" s="19" t="s">
        <v>35</v>
      </c>
      <c r="J16" s="21">
        <f>IF(I16="Less(-)",-1,1)</f>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total_amount_ba($B$2,$D$2,D16,F16,J16,K16,M16)</f>
        <v>0</v>
      </c>
      <c r="BB16" s="45">
        <f>BA16+SUM(N16:AZ16)</f>
        <v>0</v>
      </c>
      <c r="BC16" s="23" t="str">
        <f>SpellNumber(L16,BB16)</f>
        <v>INR Zero Only</v>
      </c>
      <c r="IE16" s="25">
        <v>1.01</v>
      </c>
      <c r="IF16" s="25" t="s">
        <v>36</v>
      </c>
      <c r="IG16" s="25" t="s">
        <v>33</v>
      </c>
      <c r="IH16" s="25">
        <v>123.223</v>
      </c>
      <c r="II16" s="25" t="s">
        <v>34</v>
      </c>
    </row>
    <row r="17" spans="1:243" s="24" customFormat="1" ht="78" customHeight="1">
      <c r="A17" s="79">
        <v>1.04</v>
      </c>
      <c r="B17" s="75" t="s">
        <v>122</v>
      </c>
      <c r="C17" s="55" t="s">
        <v>56</v>
      </c>
      <c r="D17" s="78">
        <v>1</v>
      </c>
      <c r="E17" s="78" t="s">
        <v>54</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36</v>
      </c>
      <c r="IG17" s="25" t="s">
        <v>33</v>
      </c>
      <c r="IH17" s="25">
        <v>123.223</v>
      </c>
      <c r="II17" s="25" t="s">
        <v>34</v>
      </c>
    </row>
    <row r="18" spans="1:243" s="24" customFormat="1" ht="78" customHeight="1">
      <c r="A18" s="79">
        <v>1.05</v>
      </c>
      <c r="B18" s="75" t="s">
        <v>123</v>
      </c>
      <c r="C18" s="55" t="s">
        <v>57</v>
      </c>
      <c r="D18" s="78">
        <v>3</v>
      </c>
      <c r="E18" s="78" t="s">
        <v>54</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23" t="str">
        <f t="shared" si="3"/>
        <v>INR Zero Only</v>
      </c>
      <c r="IE18" s="25">
        <v>1.01</v>
      </c>
      <c r="IF18" s="25" t="s">
        <v>36</v>
      </c>
      <c r="IG18" s="25" t="s">
        <v>33</v>
      </c>
      <c r="IH18" s="25">
        <v>123.223</v>
      </c>
      <c r="II18" s="25" t="s">
        <v>34</v>
      </c>
    </row>
    <row r="19" spans="1:243" s="24" customFormat="1" ht="90" customHeight="1">
      <c r="A19" s="79">
        <v>1.06</v>
      </c>
      <c r="B19" s="75" t="s">
        <v>124</v>
      </c>
      <c r="C19" s="55" t="s">
        <v>58</v>
      </c>
      <c r="D19" s="78">
        <v>3</v>
      </c>
      <c r="E19" s="78" t="s">
        <v>157</v>
      </c>
      <c r="F19" s="47"/>
      <c r="G19" s="26"/>
      <c r="H19" s="20"/>
      <c r="I19" s="19" t="s">
        <v>35</v>
      </c>
      <c r="J19" s="21">
        <f t="shared" si="0"/>
        <v>1</v>
      </c>
      <c r="K19" s="22" t="s">
        <v>41</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23" t="str">
        <f t="shared" si="3"/>
        <v>INR Zero Only</v>
      </c>
      <c r="IE19" s="25">
        <v>1.01</v>
      </c>
      <c r="IF19" s="25" t="s">
        <v>36</v>
      </c>
      <c r="IG19" s="25" t="s">
        <v>33</v>
      </c>
      <c r="IH19" s="25">
        <v>123.223</v>
      </c>
      <c r="II19" s="25" t="s">
        <v>34</v>
      </c>
    </row>
    <row r="20" spans="1:243" s="24" customFormat="1" ht="38.25" customHeight="1">
      <c r="A20" s="79">
        <v>1.07</v>
      </c>
      <c r="B20" s="75" t="s">
        <v>125</v>
      </c>
      <c r="C20" s="55" t="s">
        <v>59</v>
      </c>
      <c r="D20" s="78">
        <v>8</v>
      </c>
      <c r="E20" s="78" t="s">
        <v>157</v>
      </c>
      <c r="F20" s="47"/>
      <c r="G20" s="26"/>
      <c r="H20" s="20"/>
      <c r="I20" s="19" t="s">
        <v>35</v>
      </c>
      <c r="J20" s="21">
        <f t="shared" si="0"/>
        <v>1</v>
      </c>
      <c r="K20" s="22" t="s">
        <v>41</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t="shared" si="1"/>
        <v>0</v>
      </c>
      <c r="BB20" s="45">
        <f t="shared" si="2"/>
        <v>0</v>
      </c>
      <c r="BC20" s="23" t="str">
        <f t="shared" si="3"/>
        <v>INR Zero Only</v>
      </c>
      <c r="IE20" s="25">
        <v>1.01</v>
      </c>
      <c r="IF20" s="25" t="s">
        <v>36</v>
      </c>
      <c r="IG20" s="25" t="s">
        <v>33</v>
      </c>
      <c r="IH20" s="25">
        <v>123.223</v>
      </c>
      <c r="II20" s="25" t="s">
        <v>34</v>
      </c>
    </row>
    <row r="21" spans="1:243" s="14" customFormat="1" ht="57" customHeight="1">
      <c r="A21" s="53">
        <v>2</v>
      </c>
      <c r="B21" s="76" t="s">
        <v>108</v>
      </c>
      <c r="C21" s="55" t="s">
        <v>60</v>
      </c>
      <c r="D21" s="70"/>
      <c r="E21" s="53"/>
      <c r="F21" s="18"/>
      <c r="G21" s="18"/>
      <c r="H21" s="18"/>
      <c r="I21" s="18"/>
      <c r="J21" s="18"/>
      <c r="K21" s="18"/>
      <c r="L21" s="18"/>
      <c r="M21" s="18"/>
      <c r="N21" s="18"/>
      <c r="O21" s="18"/>
      <c r="P21" s="18"/>
      <c r="Q21" s="18"/>
      <c r="R21" s="18"/>
      <c r="S21" s="13"/>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62"/>
      <c r="BB21" s="62"/>
      <c r="BC21" s="18"/>
      <c r="IE21" s="15"/>
      <c r="IF21" s="15"/>
      <c r="IG21" s="15"/>
      <c r="IH21" s="15"/>
      <c r="II21" s="15"/>
    </row>
    <row r="22" spans="1:243" s="24" customFormat="1" ht="37.5" customHeight="1">
      <c r="A22" s="79">
        <v>2.01</v>
      </c>
      <c r="B22" s="75" t="s">
        <v>127</v>
      </c>
      <c r="C22" s="55" t="s">
        <v>61</v>
      </c>
      <c r="D22" s="78">
        <v>3</v>
      </c>
      <c r="E22" s="78" t="s">
        <v>157</v>
      </c>
      <c r="F22" s="47"/>
      <c r="G22" s="26"/>
      <c r="H22" s="20"/>
      <c r="I22" s="19" t="s">
        <v>35</v>
      </c>
      <c r="J22" s="21">
        <f t="shared" si="0"/>
        <v>1</v>
      </c>
      <c r="K22" s="22" t="s">
        <v>41</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aca="true" t="shared" si="4" ref="BA22:BA30">total_amount_ba($B$2,$D$2,D22,F22,J22,K22,M22)</f>
        <v>0</v>
      </c>
      <c r="BB22" s="45">
        <f aca="true" t="shared" si="5" ref="BB22:BB30">BA22+SUM(N22:AZ22)</f>
        <v>0</v>
      </c>
      <c r="BC22" s="23" t="str">
        <f aca="true" t="shared" si="6" ref="BC22:BC30">SpellNumber(L22,BB22)</f>
        <v>INR Zero Only</v>
      </c>
      <c r="IE22" s="25">
        <v>1.01</v>
      </c>
      <c r="IF22" s="25" t="s">
        <v>36</v>
      </c>
      <c r="IG22" s="25" t="s">
        <v>33</v>
      </c>
      <c r="IH22" s="25">
        <v>123.223</v>
      </c>
      <c r="II22" s="25" t="s">
        <v>34</v>
      </c>
    </row>
    <row r="23" spans="1:243" s="24" customFormat="1" ht="42" customHeight="1">
      <c r="A23" s="79">
        <v>2.02</v>
      </c>
      <c r="B23" s="75" t="s">
        <v>158</v>
      </c>
      <c r="C23" s="55" t="s">
        <v>62</v>
      </c>
      <c r="D23" s="78">
        <v>3</v>
      </c>
      <c r="E23" s="78" t="s">
        <v>157</v>
      </c>
      <c r="F23" s="47"/>
      <c r="G23" s="26"/>
      <c r="H23" s="20"/>
      <c r="I23" s="19" t="s">
        <v>35</v>
      </c>
      <c r="J23" s="21">
        <f>IF(I23="Less(-)",-1,1)</f>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total_amount_ba($B$2,$D$2,D23,F23,J23,K23,M23)</f>
        <v>0</v>
      </c>
      <c r="BB23" s="45">
        <f>BA23+SUM(N23:AZ23)</f>
        <v>0</v>
      </c>
      <c r="BC23" s="23" t="str">
        <f>SpellNumber(L23,BB23)</f>
        <v>INR Zero Only</v>
      </c>
      <c r="IE23" s="25">
        <v>1.01</v>
      </c>
      <c r="IF23" s="25" t="s">
        <v>36</v>
      </c>
      <c r="IG23" s="25" t="s">
        <v>33</v>
      </c>
      <c r="IH23" s="25">
        <v>123.223</v>
      </c>
      <c r="II23" s="25" t="s">
        <v>34</v>
      </c>
    </row>
    <row r="24" spans="1:243" s="24" customFormat="1" ht="51" customHeight="1">
      <c r="A24" s="79">
        <v>2.03</v>
      </c>
      <c r="B24" s="75" t="s">
        <v>129</v>
      </c>
      <c r="C24" s="55" t="s">
        <v>63</v>
      </c>
      <c r="D24" s="78">
        <v>1</v>
      </c>
      <c r="E24" s="78" t="s">
        <v>54</v>
      </c>
      <c r="F24" s="47"/>
      <c r="G24" s="26"/>
      <c r="H24" s="20"/>
      <c r="I24" s="19" t="s">
        <v>35</v>
      </c>
      <c r="J24" s="21">
        <f>IF(I24="Less(-)",-1,1)</f>
        <v>1</v>
      </c>
      <c r="K24" s="22" t="s">
        <v>41</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total_amount_ba($B$2,$D$2,D24,F24,J24,K24,M24)</f>
        <v>0</v>
      </c>
      <c r="BB24" s="45">
        <f>BA24+SUM(N24:AZ24)</f>
        <v>0</v>
      </c>
      <c r="BC24" s="23" t="str">
        <f>SpellNumber(L24,BB24)</f>
        <v>INR Zero Only</v>
      </c>
      <c r="IE24" s="25">
        <v>1.01</v>
      </c>
      <c r="IF24" s="25" t="s">
        <v>36</v>
      </c>
      <c r="IG24" s="25" t="s">
        <v>33</v>
      </c>
      <c r="IH24" s="25">
        <v>123.223</v>
      </c>
      <c r="II24" s="25" t="s">
        <v>34</v>
      </c>
    </row>
    <row r="25" spans="1:243" s="24" customFormat="1" ht="49.5" customHeight="1">
      <c r="A25" s="79">
        <v>2.04</v>
      </c>
      <c r="B25" s="75" t="s">
        <v>126</v>
      </c>
      <c r="C25" s="55" t="s">
        <v>64</v>
      </c>
      <c r="D25" s="78">
        <v>3</v>
      </c>
      <c r="E25" s="78" t="s">
        <v>54</v>
      </c>
      <c r="F25" s="47"/>
      <c r="G25" s="26"/>
      <c r="H25" s="20"/>
      <c r="I25" s="19" t="s">
        <v>35</v>
      </c>
      <c r="J25" s="21">
        <f>IF(I25="Less(-)",-1,1)</f>
        <v>1</v>
      </c>
      <c r="K25" s="22" t="s">
        <v>41</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total_amount_ba($B$2,$D$2,D25,F25,J25,K25,M25)</f>
        <v>0</v>
      </c>
      <c r="BB25" s="45">
        <f>BA25+SUM(N25:AZ25)</f>
        <v>0</v>
      </c>
      <c r="BC25" s="23" t="str">
        <f>SpellNumber(L25,BB25)</f>
        <v>INR Zero Only</v>
      </c>
      <c r="IE25" s="25">
        <v>1.01</v>
      </c>
      <c r="IF25" s="25" t="s">
        <v>36</v>
      </c>
      <c r="IG25" s="25" t="s">
        <v>33</v>
      </c>
      <c r="IH25" s="25">
        <v>123.223</v>
      </c>
      <c r="II25" s="25" t="s">
        <v>34</v>
      </c>
    </row>
    <row r="26" spans="1:243" s="24" customFormat="1" ht="42" customHeight="1">
      <c r="A26" s="79">
        <v>2.05</v>
      </c>
      <c r="B26" s="75" t="s">
        <v>113</v>
      </c>
      <c r="C26" s="55" t="s">
        <v>65</v>
      </c>
      <c r="D26" s="78">
        <v>3</v>
      </c>
      <c r="E26" s="78" t="s">
        <v>157</v>
      </c>
      <c r="F26" s="47"/>
      <c r="G26" s="26"/>
      <c r="H26" s="20"/>
      <c r="I26" s="19" t="s">
        <v>35</v>
      </c>
      <c r="J26" s="21">
        <f t="shared" si="0"/>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4"/>
        <v>0</v>
      </c>
      <c r="BB26" s="45">
        <f t="shared" si="5"/>
        <v>0</v>
      </c>
      <c r="BC26" s="23" t="str">
        <f t="shared" si="6"/>
        <v>INR Zero Only</v>
      </c>
      <c r="IE26" s="25">
        <v>1.01</v>
      </c>
      <c r="IF26" s="25" t="s">
        <v>36</v>
      </c>
      <c r="IG26" s="25" t="s">
        <v>33</v>
      </c>
      <c r="IH26" s="25">
        <v>123.223</v>
      </c>
      <c r="II26" s="25" t="s">
        <v>34</v>
      </c>
    </row>
    <row r="27" spans="1:243" s="24" customFormat="1" ht="39.75" customHeight="1">
      <c r="A27" s="79">
        <v>2.06</v>
      </c>
      <c r="B27" s="75" t="s">
        <v>128</v>
      </c>
      <c r="C27" s="55" t="s">
        <v>66</v>
      </c>
      <c r="D27" s="78">
        <v>8</v>
      </c>
      <c r="E27" s="78" t="s">
        <v>157</v>
      </c>
      <c r="F27" s="47"/>
      <c r="G27" s="26"/>
      <c r="H27" s="20"/>
      <c r="I27" s="19" t="s">
        <v>35</v>
      </c>
      <c r="J27" s="21">
        <f t="shared" si="0"/>
        <v>1</v>
      </c>
      <c r="K27" s="22" t="s">
        <v>41</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4"/>
        <v>0</v>
      </c>
      <c r="BB27" s="45">
        <f t="shared" si="5"/>
        <v>0</v>
      </c>
      <c r="BC27" s="23" t="str">
        <f t="shared" si="6"/>
        <v>INR Zero Only</v>
      </c>
      <c r="IE27" s="25">
        <v>1.01</v>
      </c>
      <c r="IF27" s="25" t="s">
        <v>36</v>
      </c>
      <c r="IG27" s="25" t="s">
        <v>33</v>
      </c>
      <c r="IH27" s="25">
        <v>123.223</v>
      </c>
      <c r="II27" s="25" t="s">
        <v>34</v>
      </c>
    </row>
    <row r="28" spans="1:243" s="24" customFormat="1" ht="84" customHeight="1">
      <c r="A28" s="79">
        <v>3</v>
      </c>
      <c r="B28" s="75" t="s">
        <v>159</v>
      </c>
      <c r="C28" s="55" t="s">
        <v>67</v>
      </c>
      <c r="D28" s="78">
        <v>1</v>
      </c>
      <c r="E28" s="78" t="s">
        <v>109</v>
      </c>
      <c r="F28" s="47"/>
      <c r="G28" s="26"/>
      <c r="H28" s="20"/>
      <c r="I28" s="19" t="s">
        <v>35</v>
      </c>
      <c r="J28" s="21">
        <f t="shared" si="0"/>
        <v>1</v>
      </c>
      <c r="K28" s="22" t="s">
        <v>41</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4"/>
        <v>0</v>
      </c>
      <c r="BB28" s="45">
        <f t="shared" si="5"/>
        <v>0</v>
      </c>
      <c r="BC28" s="23" t="str">
        <f t="shared" si="6"/>
        <v>INR Zero Only</v>
      </c>
      <c r="IE28" s="25">
        <v>1.01</v>
      </c>
      <c r="IF28" s="25" t="s">
        <v>36</v>
      </c>
      <c r="IG28" s="25" t="s">
        <v>33</v>
      </c>
      <c r="IH28" s="25">
        <v>123.223</v>
      </c>
      <c r="II28" s="25" t="s">
        <v>34</v>
      </c>
    </row>
    <row r="29" spans="1:243" s="24" customFormat="1" ht="60" customHeight="1">
      <c r="A29" s="79">
        <v>4</v>
      </c>
      <c r="B29" s="75" t="s">
        <v>160</v>
      </c>
      <c r="C29" s="55" t="s">
        <v>68</v>
      </c>
      <c r="D29" s="78">
        <v>1</v>
      </c>
      <c r="E29" s="78" t="s">
        <v>109</v>
      </c>
      <c r="F29" s="47"/>
      <c r="G29" s="26"/>
      <c r="H29" s="20"/>
      <c r="I29" s="19" t="s">
        <v>35</v>
      </c>
      <c r="J29" s="21">
        <f t="shared" si="0"/>
        <v>1</v>
      </c>
      <c r="K29" s="22" t="s">
        <v>41</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 t="shared" si="4"/>
        <v>0</v>
      </c>
      <c r="BB29" s="45">
        <f t="shared" si="5"/>
        <v>0</v>
      </c>
      <c r="BC29" s="23" t="str">
        <f t="shared" si="6"/>
        <v>INR Zero Only</v>
      </c>
      <c r="IE29" s="25">
        <v>1.01</v>
      </c>
      <c r="IF29" s="25" t="s">
        <v>36</v>
      </c>
      <c r="IG29" s="25" t="s">
        <v>33</v>
      </c>
      <c r="IH29" s="25">
        <v>123.223</v>
      </c>
      <c r="II29" s="25" t="s">
        <v>34</v>
      </c>
    </row>
    <row r="30" spans="1:243" s="24" customFormat="1" ht="78.75" customHeight="1">
      <c r="A30" s="79">
        <v>5</v>
      </c>
      <c r="B30" s="75" t="s">
        <v>161</v>
      </c>
      <c r="C30" s="55" t="s">
        <v>69</v>
      </c>
      <c r="D30" s="78">
        <v>1</v>
      </c>
      <c r="E30" s="78" t="s">
        <v>109</v>
      </c>
      <c r="F30" s="47"/>
      <c r="G30" s="26"/>
      <c r="H30" s="20"/>
      <c r="I30" s="19" t="s">
        <v>35</v>
      </c>
      <c r="J30" s="21">
        <f t="shared" si="0"/>
        <v>1</v>
      </c>
      <c r="K30" s="22" t="s">
        <v>41</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 t="shared" si="4"/>
        <v>0</v>
      </c>
      <c r="BB30" s="45">
        <f t="shared" si="5"/>
        <v>0</v>
      </c>
      <c r="BC30" s="23" t="str">
        <f t="shared" si="6"/>
        <v>INR Zero Only</v>
      </c>
      <c r="IE30" s="25">
        <v>1.01</v>
      </c>
      <c r="IF30" s="25" t="s">
        <v>36</v>
      </c>
      <c r="IG30" s="25" t="s">
        <v>33</v>
      </c>
      <c r="IH30" s="25">
        <v>123.223</v>
      </c>
      <c r="II30" s="25" t="s">
        <v>34</v>
      </c>
    </row>
    <row r="31" spans="1:243" s="14" customFormat="1" ht="54" customHeight="1">
      <c r="A31" s="53">
        <v>6</v>
      </c>
      <c r="B31" s="76" t="s">
        <v>130</v>
      </c>
      <c r="C31" s="55" t="s">
        <v>70</v>
      </c>
      <c r="D31" s="70"/>
      <c r="E31" s="53"/>
      <c r="F31" s="18"/>
      <c r="G31" s="18"/>
      <c r="H31" s="18"/>
      <c r="I31" s="18"/>
      <c r="J31" s="18"/>
      <c r="K31" s="18"/>
      <c r="L31" s="18"/>
      <c r="M31" s="18"/>
      <c r="N31" s="18"/>
      <c r="O31" s="18"/>
      <c r="P31" s="18"/>
      <c r="Q31" s="18"/>
      <c r="R31" s="18"/>
      <c r="S31" s="13"/>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62"/>
      <c r="BB31" s="62"/>
      <c r="BC31" s="18"/>
      <c r="IE31" s="15"/>
      <c r="IF31" s="15"/>
      <c r="IG31" s="15"/>
      <c r="IH31" s="15"/>
      <c r="II31" s="15"/>
    </row>
    <row r="32" spans="1:243" s="24" customFormat="1" ht="40.5" customHeight="1">
      <c r="A32" s="79">
        <v>6.01</v>
      </c>
      <c r="B32" s="75" t="s">
        <v>162</v>
      </c>
      <c r="C32" s="55" t="s">
        <v>71</v>
      </c>
      <c r="D32" s="78">
        <v>27</v>
      </c>
      <c r="E32" s="78" t="s">
        <v>157</v>
      </c>
      <c r="F32" s="47"/>
      <c r="G32" s="26"/>
      <c r="H32" s="20"/>
      <c r="I32" s="19" t="s">
        <v>35</v>
      </c>
      <c r="J32" s="21">
        <f t="shared" si="0"/>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total_amount_ba($B$2,$D$2,D32,F32,J32,K32,M32)</f>
        <v>0</v>
      </c>
      <c r="BB32" s="45">
        <f>BA32+SUM(N32:AZ32)</f>
        <v>0</v>
      </c>
      <c r="BC32" s="23" t="str">
        <f>SpellNumber(L32,BB32)</f>
        <v>INR Zero Only</v>
      </c>
      <c r="IE32" s="25">
        <v>1.01</v>
      </c>
      <c r="IF32" s="25" t="s">
        <v>36</v>
      </c>
      <c r="IG32" s="25" t="s">
        <v>33</v>
      </c>
      <c r="IH32" s="25">
        <v>123.223</v>
      </c>
      <c r="II32" s="25" t="s">
        <v>34</v>
      </c>
    </row>
    <row r="33" spans="1:243" s="24" customFormat="1" ht="37.5" customHeight="1">
      <c r="A33" s="79">
        <v>6.02</v>
      </c>
      <c r="B33" s="75" t="s">
        <v>163</v>
      </c>
      <c r="C33" s="55" t="s">
        <v>72</v>
      </c>
      <c r="D33" s="78">
        <v>12</v>
      </c>
      <c r="E33" s="78" t="s">
        <v>165</v>
      </c>
      <c r="F33" s="47"/>
      <c r="G33" s="26"/>
      <c r="H33" s="20"/>
      <c r="I33" s="19" t="s">
        <v>35</v>
      </c>
      <c r="J33" s="21">
        <f t="shared" si="0"/>
        <v>1</v>
      </c>
      <c r="K33" s="22" t="s">
        <v>41</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total_amount_ba($B$2,$D$2,D33,F33,J33,K33,M33)</f>
        <v>0</v>
      </c>
      <c r="BB33" s="45">
        <f>BA33+SUM(N33:AZ33)</f>
        <v>0</v>
      </c>
      <c r="BC33" s="23" t="str">
        <f>SpellNumber(L33,BB33)</f>
        <v>INR Zero Only</v>
      </c>
      <c r="IE33" s="25">
        <v>1.01</v>
      </c>
      <c r="IF33" s="25" t="s">
        <v>36</v>
      </c>
      <c r="IG33" s="25" t="s">
        <v>33</v>
      </c>
      <c r="IH33" s="25">
        <v>123.223</v>
      </c>
      <c r="II33" s="25" t="s">
        <v>34</v>
      </c>
    </row>
    <row r="34" spans="1:243" s="24" customFormat="1" ht="37.5" customHeight="1">
      <c r="A34" s="79">
        <v>6.03</v>
      </c>
      <c r="B34" s="75" t="s">
        <v>164</v>
      </c>
      <c r="C34" s="55" t="s">
        <v>73</v>
      </c>
      <c r="D34" s="78">
        <v>6</v>
      </c>
      <c r="E34" s="78" t="s">
        <v>165</v>
      </c>
      <c r="F34" s="47"/>
      <c r="G34" s="26"/>
      <c r="H34" s="20"/>
      <c r="I34" s="19" t="s">
        <v>35</v>
      </c>
      <c r="J34" s="21">
        <f>IF(I34="Less(-)",-1,1)</f>
        <v>1</v>
      </c>
      <c r="K34" s="22" t="s">
        <v>41</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total_amount_ba($B$2,$D$2,D34,F34,J34,K34,M34)</f>
        <v>0</v>
      </c>
      <c r="BB34" s="45">
        <f>BA34+SUM(N34:AZ34)</f>
        <v>0</v>
      </c>
      <c r="BC34" s="23" t="str">
        <f>SpellNumber(L34,BB34)</f>
        <v>INR Zero Only</v>
      </c>
      <c r="IE34" s="25">
        <v>1.01</v>
      </c>
      <c r="IF34" s="25" t="s">
        <v>36</v>
      </c>
      <c r="IG34" s="25" t="s">
        <v>33</v>
      </c>
      <c r="IH34" s="25">
        <v>123.223</v>
      </c>
      <c r="II34" s="25" t="s">
        <v>34</v>
      </c>
    </row>
    <row r="35" spans="1:243" s="24" customFormat="1" ht="28.5" customHeight="1">
      <c r="A35" s="79">
        <v>7</v>
      </c>
      <c r="B35" s="75" t="s">
        <v>110</v>
      </c>
      <c r="C35" s="55" t="s">
        <v>74</v>
      </c>
      <c r="D35" s="78">
        <v>500</v>
      </c>
      <c r="E35" s="78" t="s">
        <v>116</v>
      </c>
      <c r="F35" s="47"/>
      <c r="G35" s="26"/>
      <c r="H35" s="20"/>
      <c r="I35" s="19" t="s">
        <v>35</v>
      </c>
      <c r="J35" s="21">
        <f t="shared" si="0"/>
        <v>1</v>
      </c>
      <c r="K35" s="22" t="s">
        <v>41</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total_amount_ba($B$2,$D$2,D35,F35,J35,K35,M35)</f>
        <v>0</v>
      </c>
      <c r="BB35" s="45">
        <f>BA35+SUM(N35:AZ35)</f>
        <v>0</v>
      </c>
      <c r="BC35" s="23" t="str">
        <f>SpellNumber(L35,BB35)</f>
        <v>INR Zero Only</v>
      </c>
      <c r="IE35" s="25">
        <v>1.01</v>
      </c>
      <c r="IF35" s="25" t="s">
        <v>36</v>
      </c>
      <c r="IG35" s="25" t="s">
        <v>33</v>
      </c>
      <c r="IH35" s="25">
        <v>123.223</v>
      </c>
      <c r="II35" s="25" t="s">
        <v>34</v>
      </c>
    </row>
    <row r="36" spans="1:243" s="14" customFormat="1" ht="37.5" customHeight="1">
      <c r="A36" s="53">
        <v>8</v>
      </c>
      <c r="B36" s="76" t="s">
        <v>131</v>
      </c>
      <c r="C36" s="55" t="s">
        <v>75</v>
      </c>
      <c r="D36" s="70"/>
      <c r="E36" s="53"/>
      <c r="F36" s="18"/>
      <c r="G36" s="18"/>
      <c r="H36" s="18"/>
      <c r="I36" s="18"/>
      <c r="J36" s="18"/>
      <c r="K36" s="18"/>
      <c r="L36" s="18"/>
      <c r="M36" s="18"/>
      <c r="N36" s="18"/>
      <c r="O36" s="18"/>
      <c r="P36" s="18"/>
      <c r="Q36" s="18"/>
      <c r="R36" s="18"/>
      <c r="S36" s="13"/>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62"/>
      <c r="BB36" s="62"/>
      <c r="BC36" s="18"/>
      <c r="IE36" s="15"/>
      <c r="IF36" s="15"/>
      <c r="IG36" s="15"/>
      <c r="IH36" s="15"/>
      <c r="II36" s="15"/>
    </row>
    <row r="37" spans="1:243" s="24" customFormat="1" ht="32.25" customHeight="1">
      <c r="A37" s="79">
        <v>8.01</v>
      </c>
      <c r="B37" s="77" t="s">
        <v>132</v>
      </c>
      <c r="C37" s="55" t="s">
        <v>76</v>
      </c>
      <c r="D37" s="78">
        <v>500</v>
      </c>
      <c r="E37" s="78" t="s">
        <v>116</v>
      </c>
      <c r="F37" s="47"/>
      <c r="G37" s="26"/>
      <c r="H37" s="20"/>
      <c r="I37" s="19" t="s">
        <v>35</v>
      </c>
      <c r="J37" s="21">
        <f>IF(I37="Less(-)",-1,1)</f>
        <v>1</v>
      </c>
      <c r="K37" s="22" t="s">
        <v>41</v>
      </c>
      <c r="L37" s="22" t="s">
        <v>7</v>
      </c>
      <c r="M37" s="48"/>
      <c r="N37" s="42"/>
      <c r="O37" s="42"/>
      <c r="P37" s="46"/>
      <c r="Q37" s="42"/>
      <c r="R37" s="42"/>
      <c r="S37" s="43"/>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total_amount_ba($B$2,$D$2,D37,F37,J37,K37,M37)</f>
        <v>0</v>
      </c>
      <c r="BB37" s="45">
        <f>BA37+SUM(N37:AZ37)</f>
        <v>0</v>
      </c>
      <c r="BC37" s="23" t="str">
        <f>SpellNumber(L37,BB37)</f>
        <v>INR Zero Only</v>
      </c>
      <c r="IE37" s="25">
        <v>1.01</v>
      </c>
      <c r="IF37" s="25" t="s">
        <v>36</v>
      </c>
      <c r="IG37" s="25" t="s">
        <v>33</v>
      </c>
      <c r="IH37" s="25">
        <v>123.223</v>
      </c>
      <c r="II37" s="25" t="s">
        <v>34</v>
      </c>
    </row>
    <row r="38" spans="1:243" s="24" customFormat="1" ht="34.5" customHeight="1">
      <c r="A38" s="79">
        <v>8.02</v>
      </c>
      <c r="B38" s="77" t="s">
        <v>133</v>
      </c>
      <c r="C38" s="55" t="s">
        <v>77</v>
      </c>
      <c r="D38" s="78">
        <v>500</v>
      </c>
      <c r="E38" s="78" t="s">
        <v>116</v>
      </c>
      <c r="F38" s="47"/>
      <c r="G38" s="26"/>
      <c r="H38" s="20"/>
      <c r="I38" s="19" t="s">
        <v>35</v>
      </c>
      <c r="J38" s="21">
        <f>IF(I38="Less(-)",-1,1)</f>
        <v>1</v>
      </c>
      <c r="K38" s="22" t="s">
        <v>41</v>
      </c>
      <c r="L38" s="22" t="s">
        <v>7</v>
      </c>
      <c r="M38" s="48"/>
      <c r="N38" s="42"/>
      <c r="O38" s="42"/>
      <c r="P38" s="46"/>
      <c r="Q38" s="42"/>
      <c r="R38" s="42"/>
      <c r="S38" s="43"/>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total_amount_ba($B$2,$D$2,D38,F38,J38,K38,M38)</f>
        <v>0</v>
      </c>
      <c r="BB38" s="45">
        <f>BA38+SUM(N38:AZ38)</f>
        <v>0</v>
      </c>
      <c r="BC38" s="23" t="str">
        <f>SpellNumber(L38,BB38)</f>
        <v>INR Zero Only</v>
      </c>
      <c r="IE38" s="25">
        <v>1.01</v>
      </c>
      <c r="IF38" s="25" t="s">
        <v>36</v>
      </c>
      <c r="IG38" s="25" t="s">
        <v>33</v>
      </c>
      <c r="IH38" s="25">
        <v>123.223</v>
      </c>
      <c r="II38" s="25" t="s">
        <v>34</v>
      </c>
    </row>
    <row r="39" spans="1:243" s="24" customFormat="1" ht="33.75" customHeight="1">
      <c r="A39" s="79">
        <v>8.03</v>
      </c>
      <c r="B39" s="77" t="s">
        <v>134</v>
      </c>
      <c r="C39" s="55" t="s">
        <v>78</v>
      </c>
      <c r="D39" s="78">
        <v>500</v>
      </c>
      <c r="E39" s="78" t="s">
        <v>116</v>
      </c>
      <c r="F39" s="47"/>
      <c r="G39" s="26"/>
      <c r="H39" s="20"/>
      <c r="I39" s="19" t="s">
        <v>35</v>
      </c>
      <c r="J39" s="21">
        <f>IF(I39="Less(-)",-1,1)</f>
        <v>1</v>
      </c>
      <c r="K39" s="22" t="s">
        <v>41</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total_amount_ba($B$2,$D$2,D39,F39,J39,K39,M39)</f>
        <v>0</v>
      </c>
      <c r="BB39" s="45">
        <f>BA39+SUM(N39:AZ39)</f>
        <v>0</v>
      </c>
      <c r="BC39" s="23" t="str">
        <f>SpellNumber(L39,BB39)</f>
        <v>INR Zero Only</v>
      </c>
      <c r="IE39" s="25">
        <v>1.01</v>
      </c>
      <c r="IF39" s="25" t="s">
        <v>36</v>
      </c>
      <c r="IG39" s="25" t="s">
        <v>33</v>
      </c>
      <c r="IH39" s="25">
        <v>123.223</v>
      </c>
      <c r="II39" s="25" t="s">
        <v>34</v>
      </c>
    </row>
    <row r="40" spans="1:243" s="14" customFormat="1" ht="30" customHeight="1">
      <c r="A40" s="53">
        <v>9</v>
      </c>
      <c r="B40" s="76" t="s">
        <v>135</v>
      </c>
      <c r="C40" s="55" t="s">
        <v>79</v>
      </c>
      <c r="D40" s="78"/>
      <c r="E40" s="53"/>
      <c r="F40" s="18"/>
      <c r="G40" s="18"/>
      <c r="H40" s="18"/>
      <c r="I40" s="18"/>
      <c r="J40" s="18"/>
      <c r="K40" s="18"/>
      <c r="L40" s="18"/>
      <c r="M40" s="18"/>
      <c r="N40" s="18"/>
      <c r="O40" s="18"/>
      <c r="P40" s="18"/>
      <c r="Q40" s="18"/>
      <c r="R40" s="18"/>
      <c r="S40" s="13"/>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62"/>
      <c r="BB40" s="62"/>
      <c r="BC40" s="18"/>
      <c r="IE40" s="15"/>
      <c r="IF40" s="15"/>
      <c r="IG40" s="15"/>
      <c r="IH40" s="15"/>
      <c r="II40" s="15"/>
    </row>
    <row r="41" spans="1:243" s="24" customFormat="1" ht="31.5" customHeight="1">
      <c r="A41" s="79">
        <v>9.01</v>
      </c>
      <c r="B41" s="75" t="s">
        <v>136</v>
      </c>
      <c r="C41" s="55" t="s">
        <v>80</v>
      </c>
      <c r="D41" s="78">
        <v>500</v>
      </c>
      <c r="E41" s="78" t="s">
        <v>116</v>
      </c>
      <c r="F41" s="47"/>
      <c r="G41" s="26"/>
      <c r="H41" s="20"/>
      <c r="I41" s="19" t="s">
        <v>35</v>
      </c>
      <c r="J41" s="21">
        <f>IF(I41="Less(-)",-1,1)</f>
        <v>1</v>
      </c>
      <c r="K41" s="22" t="s">
        <v>41</v>
      </c>
      <c r="L41" s="22" t="s">
        <v>7</v>
      </c>
      <c r="M41" s="48"/>
      <c r="N41" s="42"/>
      <c r="O41" s="42"/>
      <c r="P41" s="46"/>
      <c r="Q41" s="42"/>
      <c r="R41" s="42"/>
      <c r="S41" s="43"/>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total_amount_ba($B$2,$D$2,D41,F41,J41,K41,M41)</f>
        <v>0</v>
      </c>
      <c r="BB41" s="45">
        <f>BA41+SUM(N41:AZ41)</f>
        <v>0</v>
      </c>
      <c r="BC41" s="23" t="str">
        <f>SpellNumber(L41,BB41)</f>
        <v>INR Zero Only</v>
      </c>
      <c r="IE41" s="25">
        <v>1.01</v>
      </c>
      <c r="IF41" s="25" t="s">
        <v>36</v>
      </c>
      <c r="IG41" s="25" t="s">
        <v>33</v>
      </c>
      <c r="IH41" s="25">
        <v>123.223</v>
      </c>
      <c r="II41" s="25" t="s">
        <v>34</v>
      </c>
    </row>
    <row r="42" spans="1:243" s="24" customFormat="1" ht="29.25" customHeight="1">
      <c r="A42" s="79">
        <v>9.02</v>
      </c>
      <c r="B42" s="75" t="s">
        <v>137</v>
      </c>
      <c r="C42" s="55" t="s">
        <v>81</v>
      </c>
      <c r="D42" s="78">
        <v>500</v>
      </c>
      <c r="E42" s="78" t="s">
        <v>116</v>
      </c>
      <c r="F42" s="47"/>
      <c r="G42" s="26"/>
      <c r="H42" s="20"/>
      <c r="I42" s="19" t="s">
        <v>35</v>
      </c>
      <c r="J42" s="21">
        <f>IF(I42="Less(-)",-1,1)</f>
        <v>1</v>
      </c>
      <c r="K42" s="22" t="s">
        <v>41</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total_amount_ba($B$2,$D$2,D42,F42,J42,K42,M42)</f>
        <v>0</v>
      </c>
      <c r="BB42" s="45">
        <f>BA42+SUM(N42:AZ42)</f>
        <v>0</v>
      </c>
      <c r="BC42" s="23" t="str">
        <f>SpellNumber(L42,BB42)</f>
        <v>INR Zero Only</v>
      </c>
      <c r="IE42" s="25">
        <v>1.01</v>
      </c>
      <c r="IF42" s="25" t="s">
        <v>36</v>
      </c>
      <c r="IG42" s="25" t="s">
        <v>33</v>
      </c>
      <c r="IH42" s="25">
        <v>123.223</v>
      </c>
      <c r="II42" s="25" t="s">
        <v>34</v>
      </c>
    </row>
    <row r="43" spans="1:243" s="24" customFormat="1" ht="33" customHeight="1">
      <c r="A43" s="79">
        <v>9.03</v>
      </c>
      <c r="B43" s="77" t="s">
        <v>138</v>
      </c>
      <c r="C43" s="55" t="s">
        <v>82</v>
      </c>
      <c r="D43" s="78">
        <v>500</v>
      </c>
      <c r="E43" s="78" t="s">
        <v>116</v>
      </c>
      <c r="F43" s="47"/>
      <c r="G43" s="26"/>
      <c r="H43" s="20"/>
      <c r="I43" s="19" t="s">
        <v>35</v>
      </c>
      <c r="J43" s="21">
        <f>IF(I43="Less(-)",-1,1)</f>
        <v>1</v>
      </c>
      <c r="K43" s="22" t="s">
        <v>41</v>
      </c>
      <c r="L43" s="22" t="s">
        <v>7</v>
      </c>
      <c r="M43" s="48"/>
      <c r="N43" s="42"/>
      <c r="O43" s="42"/>
      <c r="P43" s="46"/>
      <c r="Q43" s="42"/>
      <c r="R43" s="42"/>
      <c r="S43" s="43"/>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f>total_amount_ba($B$2,$D$2,D43,F43,J43,K43,M43)</f>
        <v>0</v>
      </c>
      <c r="BB43" s="45">
        <f>BA43+SUM(N43:AZ43)</f>
        <v>0</v>
      </c>
      <c r="BC43" s="23" t="str">
        <f>SpellNumber(L43,BB43)</f>
        <v>INR Zero Only</v>
      </c>
      <c r="IE43" s="25">
        <v>1.01</v>
      </c>
      <c r="IF43" s="25" t="s">
        <v>36</v>
      </c>
      <c r="IG43" s="25" t="s">
        <v>33</v>
      </c>
      <c r="IH43" s="25">
        <v>123.223</v>
      </c>
      <c r="II43" s="25" t="s">
        <v>34</v>
      </c>
    </row>
    <row r="44" spans="1:243" s="24" customFormat="1" ht="73.5" customHeight="1">
      <c r="A44" s="53">
        <v>10</v>
      </c>
      <c r="B44" s="74" t="s">
        <v>166</v>
      </c>
      <c r="C44" s="55" t="s">
        <v>83</v>
      </c>
      <c r="D44" s="78">
        <v>1</v>
      </c>
      <c r="E44" s="78" t="s">
        <v>109</v>
      </c>
      <c r="F44" s="47"/>
      <c r="G44" s="26"/>
      <c r="H44" s="20"/>
      <c r="I44" s="19" t="s">
        <v>35</v>
      </c>
      <c r="J44" s="21">
        <f>IF(I44="Less(-)",-1,1)</f>
        <v>1</v>
      </c>
      <c r="K44" s="22" t="s">
        <v>41</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total_amount_ba($B$2,$D$2,D44,F44,J44,K44,M44)</f>
        <v>0</v>
      </c>
      <c r="BB44" s="45">
        <f>BA44+SUM(N44:AZ44)</f>
        <v>0</v>
      </c>
      <c r="BC44" s="23" t="str">
        <f>SpellNumber(L44,BB44)</f>
        <v>INR Zero Only</v>
      </c>
      <c r="IE44" s="25">
        <v>1.01</v>
      </c>
      <c r="IF44" s="25" t="s">
        <v>36</v>
      </c>
      <c r="IG44" s="25" t="s">
        <v>33</v>
      </c>
      <c r="IH44" s="25">
        <v>123.223</v>
      </c>
      <c r="II44" s="25" t="s">
        <v>34</v>
      </c>
    </row>
    <row r="45" spans="1:243" s="14" customFormat="1" ht="37.5" customHeight="1">
      <c r="A45" s="53">
        <v>11</v>
      </c>
      <c r="B45" s="76" t="s">
        <v>170</v>
      </c>
      <c r="C45" s="55" t="s">
        <v>84</v>
      </c>
      <c r="D45" s="70"/>
      <c r="E45" s="53"/>
      <c r="F45" s="18"/>
      <c r="G45" s="18"/>
      <c r="H45" s="18"/>
      <c r="I45" s="18"/>
      <c r="J45" s="18"/>
      <c r="K45" s="18"/>
      <c r="L45" s="18"/>
      <c r="M45" s="18"/>
      <c r="N45" s="18"/>
      <c r="O45" s="18"/>
      <c r="P45" s="18"/>
      <c r="Q45" s="18"/>
      <c r="R45" s="18"/>
      <c r="S45" s="13"/>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62"/>
      <c r="BB45" s="62"/>
      <c r="BC45" s="18"/>
      <c r="IE45" s="15"/>
      <c r="IF45" s="15"/>
      <c r="IG45" s="15"/>
      <c r="IH45" s="15"/>
      <c r="II45" s="15"/>
    </row>
    <row r="46" spans="1:243" s="24" customFormat="1" ht="32.25" customHeight="1">
      <c r="A46" s="53">
        <v>11.01</v>
      </c>
      <c r="B46" s="81" t="s">
        <v>172</v>
      </c>
      <c r="C46" s="55" t="s">
        <v>85</v>
      </c>
      <c r="D46" s="83">
        <v>7</v>
      </c>
      <c r="E46" s="78" t="s">
        <v>171</v>
      </c>
      <c r="F46" s="47"/>
      <c r="G46" s="26"/>
      <c r="H46" s="20"/>
      <c r="I46" s="19" t="s">
        <v>35</v>
      </c>
      <c r="J46" s="21">
        <f>IF(I46="Less(-)",-1,1)</f>
        <v>1</v>
      </c>
      <c r="K46" s="22" t="s">
        <v>41</v>
      </c>
      <c r="L46" s="22" t="s">
        <v>7</v>
      </c>
      <c r="M46" s="48"/>
      <c r="N46" s="42"/>
      <c r="O46" s="42"/>
      <c r="P46" s="46"/>
      <c r="Q46" s="42"/>
      <c r="R46" s="42"/>
      <c r="S46" s="43"/>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total_amount_ba($B$2,$D$2,D46,F46,J46,K46,M46)</f>
        <v>0</v>
      </c>
      <c r="BB46" s="45">
        <f>BA46+SUM(N46:AZ46)</f>
        <v>0</v>
      </c>
      <c r="BC46" s="23" t="str">
        <f>SpellNumber(L46,BB46)</f>
        <v>INR Zero Only</v>
      </c>
      <c r="IE46" s="25">
        <v>1.01</v>
      </c>
      <c r="IF46" s="25" t="s">
        <v>36</v>
      </c>
      <c r="IG46" s="25" t="s">
        <v>33</v>
      </c>
      <c r="IH46" s="25">
        <v>123.223</v>
      </c>
      <c r="II46" s="25" t="s">
        <v>34</v>
      </c>
    </row>
    <row r="47" spans="1:243" s="24" customFormat="1" ht="36" customHeight="1">
      <c r="A47" s="53">
        <v>11.02</v>
      </c>
      <c r="B47" s="81" t="s">
        <v>173</v>
      </c>
      <c r="C47" s="55" t="s">
        <v>86</v>
      </c>
      <c r="D47" s="83">
        <v>3.5</v>
      </c>
      <c r="E47" s="78" t="s">
        <v>171</v>
      </c>
      <c r="F47" s="47"/>
      <c r="G47" s="26"/>
      <c r="H47" s="20"/>
      <c r="I47" s="19" t="s">
        <v>35</v>
      </c>
      <c r="J47" s="21">
        <f>IF(I47="Less(-)",-1,1)</f>
        <v>1</v>
      </c>
      <c r="K47" s="22" t="s">
        <v>41</v>
      </c>
      <c r="L47" s="22" t="s">
        <v>7</v>
      </c>
      <c r="M47" s="48"/>
      <c r="N47" s="42"/>
      <c r="O47" s="42"/>
      <c r="P47" s="46"/>
      <c r="Q47" s="42"/>
      <c r="R47" s="42"/>
      <c r="S47" s="43"/>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f>total_amount_ba($B$2,$D$2,D47,F47,J47,K47,M47)</f>
        <v>0</v>
      </c>
      <c r="BB47" s="45">
        <f>BA47+SUM(N47:AZ47)</f>
        <v>0</v>
      </c>
      <c r="BC47" s="23" t="str">
        <f>SpellNumber(L47,BB47)</f>
        <v>INR Zero Only</v>
      </c>
      <c r="IE47" s="25">
        <v>1.01</v>
      </c>
      <c r="IF47" s="25" t="s">
        <v>36</v>
      </c>
      <c r="IG47" s="25" t="s">
        <v>33</v>
      </c>
      <c r="IH47" s="25">
        <v>123.223</v>
      </c>
      <c r="II47" s="25" t="s">
        <v>34</v>
      </c>
    </row>
    <row r="48" spans="1:243" s="24" customFormat="1" ht="63" customHeight="1">
      <c r="A48" s="53">
        <v>12</v>
      </c>
      <c r="B48" s="76" t="s">
        <v>232</v>
      </c>
      <c r="C48" s="55" t="s">
        <v>87</v>
      </c>
      <c r="D48" s="78">
        <v>4</v>
      </c>
      <c r="E48" s="78" t="s">
        <v>157</v>
      </c>
      <c r="F48" s="47"/>
      <c r="G48" s="26"/>
      <c r="H48" s="20"/>
      <c r="I48" s="19" t="s">
        <v>35</v>
      </c>
      <c r="J48" s="21">
        <f>IF(I48="Less(-)",-1,1)</f>
        <v>1</v>
      </c>
      <c r="K48" s="22" t="s">
        <v>41</v>
      </c>
      <c r="L48" s="22" t="s">
        <v>7</v>
      </c>
      <c r="M48" s="48"/>
      <c r="N48" s="42"/>
      <c r="O48" s="42"/>
      <c r="P48" s="46"/>
      <c r="Q48" s="42"/>
      <c r="R48" s="42"/>
      <c r="S48" s="43"/>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total_amount_ba($B$2,$D$2,D48,F48,J48,K48,M48)</f>
        <v>0</v>
      </c>
      <c r="BB48" s="45">
        <f>BA48+SUM(N48:AZ48)</f>
        <v>0</v>
      </c>
      <c r="BC48" s="23" t="str">
        <f>SpellNumber(L48,BB48)</f>
        <v>INR Zero Only</v>
      </c>
      <c r="IE48" s="25">
        <v>1.01</v>
      </c>
      <c r="IF48" s="25" t="s">
        <v>36</v>
      </c>
      <c r="IG48" s="25" t="s">
        <v>33</v>
      </c>
      <c r="IH48" s="25">
        <v>123.223</v>
      </c>
      <c r="II48" s="25" t="s">
        <v>34</v>
      </c>
    </row>
    <row r="49" spans="1:243" s="14" customFormat="1" ht="51" customHeight="1">
      <c r="A49" s="53">
        <v>13</v>
      </c>
      <c r="B49" s="76" t="s">
        <v>111</v>
      </c>
      <c r="C49" s="55" t="s">
        <v>88</v>
      </c>
      <c r="D49" s="70"/>
      <c r="E49" s="53"/>
      <c r="F49" s="18"/>
      <c r="G49" s="18"/>
      <c r="H49" s="18"/>
      <c r="I49" s="18"/>
      <c r="J49" s="18"/>
      <c r="K49" s="18"/>
      <c r="L49" s="18"/>
      <c r="M49" s="18"/>
      <c r="N49" s="18"/>
      <c r="O49" s="18"/>
      <c r="P49" s="18"/>
      <c r="Q49" s="18"/>
      <c r="R49" s="18"/>
      <c r="S49" s="13"/>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62"/>
      <c r="BB49" s="62"/>
      <c r="BC49" s="18"/>
      <c r="IE49" s="15"/>
      <c r="IF49" s="15"/>
      <c r="IG49" s="15"/>
      <c r="IH49" s="15"/>
      <c r="II49" s="15"/>
    </row>
    <row r="50" spans="1:243" s="24" customFormat="1" ht="43.5" customHeight="1">
      <c r="A50" s="79">
        <v>13.01</v>
      </c>
      <c r="B50" s="75" t="s">
        <v>167</v>
      </c>
      <c r="C50" s="55" t="s">
        <v>89</v>
      </c>
      <c r="D50" s="78">
        <v>200</v>
      </c>
      <c r="E50" s="78" t="s">
        <v>116</v>
      </c>
      <c r="F50" s="47"/>
      <c r="G50" s="26"/>
      <c r="H50" s="20"/>
      <c r="I50" s="19" t="s">
        <v>35</v>
      </c>
      <c r="J50" s="21">
        <f t="shared" si="0"/>
        <v>1</v>
      </c>
      <c r="K50" s="22" t="s">
        <v>41</v>
      </c>
      <c r="L50" s="22" t="s">
        <v>7</v>
      </c>
      <c r="M50" s="48"/>
      <c r="N50" s="42"/>
      <c r="O50" s="42"/>
      <c r="P50" s="46"/>
      <c r="Q50" s="42"/>
      <c r="R50" s="42"/>
      <c r="S50" s="43"/>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5">
        <f>total_amount_ba($B$2,$D$2,D50,F50,J50,K50,M50)</f>
        <v>0</v>
      </c>
      <c r="BB50" s="45">
        <f>BA50+SUM(N50:AZ50)</f>
        <v>0</v>
      </c>
      <c r="BC50" s="23" t="str">
        <f>SpellNumber(L50,BB50)</f>
        <v>INR Zero Only</v>
      </c>
      <c r="IE50" s="25">
        <v>1.01</v>
      </c>
      <c r="IF50" s="25" t="s">
        <v>36</v>
      </c>
      <c r="IG50" s="25" t="s">
        <v>33</v>
      </c>
      <c r="IH50" s="25">
        <v>123.223</v>
      </c>
      <c r="II50" s="25" t="s">
        <v>34</v>
      </c>
    </row>
    <row r="51" spans="1:243" s="24" customFormat="1" ht="60" customHeight="1">
      <c r="A51" s="79">
        <v>13.02</v>
      </c>
      <c r="B51" s="75" t="s">
        <v>168</v>
      </c>
      <c r="C51" s="55" t="s">
        <v>90</v>
      </c>
      <c r="D51" s="78">
        <v>50</v>
      </c>
      <c r="E51" s="78" t="s">
        <v>116</v>
      </c>
      <c r="F51" s="47"/>
      <c r="G51" s="26"/>
      <c r="H51" s="20"/>
      <c r="I51" s="19" t="s">
        <v>35</v>
      </c>
      <c r="J51" s="21">
        <f t="shared" si="0"/>
        <v>1</v>
      </c>
      <c r="K51" s="22" t="s">
        <v>41</v>
      </c>
      <c r="L51" s="22" t="s">
        <v>7</v>
      </c>
      <c r="M51" s="48"/>
      <c r="N51" s="42"/>
      <c r="O51" s="42"/>
      <c r="P51" s="46"/>
      <c r="Q51" s="42"/>
      <c r="R51" s="42"/>
      <c r="S51" s="43"/>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5">
        <f>total_amount_ba($B$2,$D$2,D51,F51,J51,K51,M51)</f>
        <v>0</v>
      </c>
      <c r="BB51" s="45">
        <f>BA51+SUM(N51:AZ51)</f>
        <v>0</v>
      </c>
      <c r="BC51" s="23" t="str">
        <f>SpellNumber(L51,BB51)</f>
        <v>INR Zero Only</v>
      </c>
      <c r="IE51" s="25">
        <v>1.01</v>
      </c>
      <c r="IF51" s="25" t="s">
        <v>36</v>
      </c>
      <c r="IG51" s="25" t="s">
        <v>33</v>
      </c>
      <c r="IH51" s="25">
        <v>123.223</v>
      </c>
      <c r="II51" s="25" t="s">
        <v>34</v>
      </c>
    </row>
    <row r="52" spans="1:243" s="24" customFormat="1" ht="42.75" customHeight="1">
      <c r="A52" s="79">
        <v>13.03</v>
      </c>
      <c r="B52" s="75" t="s">
        <v>169</v>
      </c>
      <c r="C52" s="55" t="s">
        <v>91</v>
      </c>
      <c r="D52" s="78">
        <v>5</v>
      </c>
      <c r="E52" s="78" t="s">
        <v>157</v>
      </c>
      <c r="F52" s="47"/>
      <c r="G52" s="26"/>
      <c r="H52" s="20"/>
      <c r="I52" s="19" t="s">
        <v>35</v>
      </c>
      <c r="J52" s="21">
        <f t="shared" si="0"/>
        <v>1</v>
      </c>
      <c r="K52" s="22" t="s">
        <v>41</v>
      </c>
      <c r="L52" s="22" t="s">
        <v>7</v>
      </c>
      <c r="M52" s="48"/>
      <c r="N52" s="42"/>
      <c r="O52" s="42"/>
      <c r="P52" s="46"/>
      <c r="Q52" s="42"/>
      <c r="R52" s="42"/>
      <c r="S52" s="43"/>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total_amount_ba($B$2,$D$2,D52,F52,J52,K52,M52)</f>
        <v>0</v>
      </c>
      <c r="BB52" s="45">
        <f>BA52+SUM(N52:AZ52)</f>
        <v>0</v>
      </c>
      <c r="BC52" s="23" t="str">
        <f>SpellNumber(L52,BB52)</f>
        <v>INR Zero Only</v>
      </c>
      <c r="IE52" s="25">
        <v>1.01</v>
      </c>
      <c r="IF52" s="25" t="s">
        <v>36</v>
      </c>
      <c r="IG52" s="25" t="s">
        <v>33</v>
      </c>
      <c r="IH52" s="25">
        <v>123.223</v>
      </c>
      <c r="II52" s="25" t="s">
        <v>34</v>
      </c>
    </row>
    <row r="53" spans="1:243" s="14" customFormat="1" ht="37.5" customHeight="1">
      <c r="A53" s="53">
        <v>14</v>
      </c>
      <c r="B53" s="76" t="s">
        <v>112</v>
      </c>
      <c r="C53" s="55" t="s">
        <v>92</v>
      </c>
      <c r="D53" s="70"/>
      <c r="E53" s="53"/>
      <c r="F53" s="18"/>
      <c r="G53" s="18"/>
      <c r="H53" s="18"/>
      <c r="I53" s="18"/>
      <c r="J53" s="18"/>
      <c r="K53" s="18"/>
      <c r="L53" s="18"/>
      <c r="M53" s="18"/>
      <c r="N53" s="18"/>
      <c r="O53" s="18"/>
      <c r="P53" s="18"/>
      <c r="Q53" s="18"/>
      <c r="R53" s="18"/>
      <c r="S53" s="13"/>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62"/>
      <c r="BB53" s="62"/>
      <c r="BC53" s="18"/>
      <c r="IE53" s="15"/>
      <c r="IF53" s="15"/>
      <c r="IG53" s="15"/>
      <c r="IH53" s="15"/>
      <c r="II53" s="15"/>
    </row>
    <row r="54" spans="1:243" s="14" customFormat="1" ht="37.5" customHeight="1">
      <c r="A54" s="53">
        <v>14.01</v>
      </c>
      <c r="B54" s="76" t="s">
        <v>177</v>
      </c>
      <c r="C54" s="55" t="s">
        <v>93</v>
      </c>
      <c r="D54" s="70"/>
      <c r="E54" s="53"/>
      <c r="F54" s="18"/>
      <c r="G54" s="18"/>
      <c r="H54" s="18"/>
      <c r="I54" s="18"/>
      <c r="J54" s="18"/>
      <c r="K54" s="18"/>
      <c r="L54" s="18"/>
      <c r="M54" s="18"/>
      <c r="N54" s="18"/>
      <c r="O54" s="18"/>
      <c r="P54" s="18"/>
      <c r="Q54" s="18"/>
      <c r="R54" s="18"/>
      <c r="S54" s="13"/>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62"/>
      <c r="BB54" s="62"/>
      <c r="BC54" s="18"/>
      <c r="IE54" s="15"/>
      <c r="IF54" s="15"/>
      <c r="IG54" s="15"/>
      <c r="IH54" s="15"/>
      <c r="II54" s="15"/>
    </row>
    <row r="55" spans="1:243" s="24" customFormat="1" ht="21" customHeight="1">
      <c r="A55" s="79">
        <v>14.02</v>
      </c>
      <c r="B55" s="82" t="s">
        <v>174</v>
      </c>
      <c r="C55" s="55" t="s">
        <v>94</v>
      </c>
      <c r="D55" s="84">
        <v>6</v>
      </c>
      <c r="E55" s="78" t="s">
        <v>157</v>
      </c>
      <c r="F55" s="47"/>
      <c r="G55" s="26"/>
      <c r="H55" s="20"/>
      <c r="I55" s="19" t="s">
        <v>35</v>
      </c>
      <c r="J55" s="21">
        <f>IF(I55="Less(-)",-1,1)</f>
        <v>1</v>
      </c>
      <c r="K55" s="22" t="s">
        <v>41</v>
      </c>
      <c r="L55" s="22" t="s">
        <v>7</v>
      </c>
      <c r="M55" s="48"/>
      <c r="N55" s="42"/>
      <c r="O55" s="42"/>
      <c r="P55" s="46"/>
      <c r="Q55" s="42"/>
      <c r="R55" s="42"/>
      <c r="S55" s="43"/>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5">
        <f aca="true" t="shared" si="7" ref="BA55:BA66">total_amount_ba($B$2,$D$2,D55,F55,J55,K55,M55)</f>
        <v>0</v>
      </c>
      <c r="BB55" s="45">
        <f aca="true" t="shared" si="8" ref="BB55:BB66">BA55+SUM(N55:AZ55)</f>
        <v>0</v>
      </c>
      <c r="BC55" s="23" t="str">
        <f aca="true" t="shared" si="9" ref="BC55:BC66">SpellNumber(L55,BB55)</f>
        <v>INR Zero Only</v>
      </c>
      <c r="IE55" s="25">
        <v>1.01</v>
      </c>
      <c r="IF55" s="25" t="s">
        <v>36</v>
      </c>
      <c r="IG55" s="25" t="s">
        <v>33</v>
      </c>
      <c r="IH55" s="25">
        <v>123.223</v>
      </c>
      <c r="II55" s="25" t="s">
        <v>34</v>
      </c>
    </row>
    <row r="56" spans="1:243" s="24" customFormat="1" ht="21" customHeight="1">
      <c r="A56" s="53">
        <v>14.03</v>
      </c>
      <c r="B56" s="82" t="s">
        <v>175</v>
      </c>
      <c r="C56" s="55" t="s">
        <v>95</v>
      </c>
      <c r="D56" s="84">
        <v>6</v>
      </c>
      <c r="E56" s="78" t="s">
        <v>157</v>
      </c>
      <c r="F56" s="47"/>
      <c r="G56" s="26"/>
      <c r="H56" s="20"/>
      <c r="I56" s="19" t="s">
        <v>35</v>
      </c>
      <c r="J56" s="21">
        <f t="shared" si="0"/>
        <v>1</v>
      </c>
      <c r="K56" s="22" t="s">
        <v>41</v>
      </c>
      <c r="L56" s="22" t="s">
        <v>7</v>
      </c>
      <c r="M56" s="48"/>
      <c r="N56" s="42"/>
      <c r="O56" s="42"/>
      <c r="P56" s="46"/>
      <c r="Q56" s="42"/>
      <c r="R56" s="42"/>
      <c r="S56" s="43"/>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5">
        <f t="shared" si="7"/>
        <v>0</v>
      </c>
      <c r="BB56" s="45">
        <f t="shared" si="8"/>
        <v>0</v>
      </c>
      <c r="BC56" s="23" t="str">
        <f t="shared" si="9"/>
        <v>INR Zero Only</v>
      </c>
      <c r="IE56" s="25">
        <v>1.01</v>
      </c>
      <c r="IF56" s="25" t="s">
        <v>36</v>
      </c>
      <c r="IG56" s="25" t="s">
        <v>33</v>
      </c>
      <c r="IH56" s="25">
        <v>123.223</v>
      </c>
      <c r="II56" s="25" t="s">
        <v>34</v>
      </c>
    </row>
    <row r="57" spans="1:243" s="24" customFormat="1" ht="33" customHeight="1">
      <c r="A57" s="79">
        <v>14.04</v>
      </c>
      <c r="B57" s="82" t="s">
        <v>120</v>
      </c>
      <c r="C57" s="55" t="s">
        <v>207</v>
      </c>
      <c r="D57" s="84">
        <v>1</v>
      </c>
      <c r="E57" s="78" t="s">
        <v>109</v>
      </c>
      <c r="F57" s="47"/>
      <c r="G57" s="26"/>
      <c r="H57" s="20"/>
      <c r="I57" s="19" t="s">
        <v>35</v>
      </c>
      <c r="J57" s="21">
        <f t="shared" si="0"/>
        <v>1</v>
      </c>
      <c r="K57" s="22" t="s">
        <v>41</v>
      </c>
      <c r="L57" s="22" t="s">
        <v>7</v>
      </c>
      <c r="M57" s="48"/>
      <c r="N57" s="42"/>
      <c r="O57" s="42"/>
      <c r="P57" s="46"/>
      <c r="Q57" s="42"/>
      <c r="R57" s="42"/>
      <c r="S57" s="43"/>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5">
        <f t="shared" si="7"/>
        <v>0</v>
      </c>
      <c r="BB57" s="45">
        <f t="shared" si="8"/>
        <v>0</v>
      </c>
      <c r="BC57" s="23" t="str">
        <f t="shared" si="9"/>
        <v>INR Zero Only</v>
      </c>
      <c r="IE57" s="25">
        <v>1.01</v>
      </c>
      <c r="IF57" s="25" t="s">
        <v>36</v>
      </c>
      <c r="IG57" s="25" t="s">
        <v>33</v>
      </c>
      <c r="IH57" s="25">
        <v>123.223</v>
      </c>
      <c r="II57" s="25" t="s">
        <v>34</v>
      </c>
    </row>
    <row r="58" spans="1:243" s="24" customFormat="1" ht="30.75" customHeight="1">
      <c r="A58" s="53">
        <v>14.05</v>
      </c>
      <c r="B58" s="82" t="s">
        <v>176</v>
      </c>
      <c r="C58" s="55" t="s">
        <v>96</v>
      </c>
      <c r="D58" s="84">
        <v>1</v>
      </c>
      <c r="E58" s="78" t="s">
        <v>109</v>
      </c>
      <c r="F58" s="47"/>
      <c r="G58" s="26"/>
      <c r="H58" s="20"/>
      <c r="I58" s="19" t="s">
        <v>35</v>
      </c>
      <c r="J58" s="21">
        <f t="shared" si="0"/>
        <v>1</v>
      </c>
      <c r="K58" s="22" t="s">
        <v>41</v>
      </c>
      <c r="L58" s="22" t="s">
        <v>7</v>
      </c>
      <c r="M58" s="48"/>
      <c r="N58" s="42"/>
      <c r="O58" s="42"/>
      <c r="P58" s="46"/>
      <c r="Q58" s="42"/>
      <c r="R58" s="42"/>
      <c r="S58" s="43"/>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5">
        <f t="shared" si="7"/>
        <v>0</v>
      </c>
      <c r="BB58" s="45">
        <f t="shared" si="8"/>
        <v>0</v>
      </c>
      <c r="BC58" s="23" t="str">
        <f t="shared" si="9"/>
        <v>INR Zero Only</v>
      </c>
      <c r="IE58" s="25">
        <v>1.01</v>
      </c>
      <c r="IF58" s="25" t="s">
        <v>36</v>
      </c>
      <c r="IG58" s="25" t="s">
        <v>33</v>
      </c>
      <c r="IH58" s="25">
        <v>123.223</v>
      </c>
      <c r="II58" s="25" t="s">
        <v>34</v>
      </c>
    </row>
    <row r="59" spans="1:243" s="24" customFormat="1" ht="71.25" customHeight="1">
      <c r="A59" s="79">
        <v>14.06</v>
      </c>
      <c r="B59" s="75" t="s">
        <v>149</v>
      </c>
      <c r="C59" s="55" t="s">
        <v>97</v>
      </c>
      <c r="D59" s="78">
        <v>1</v>
      </c>
      <c r="E59" s="78" t="s">
        <v>109</v>
      </c>
      <c r="F59" s="47"/>
      <c r="G59" s="26"/>
      <c r="H59" s="20"/>
      <c r="I59" s="19" t="s">
        <v>35</v>
      </c>
      <c r="J59" s="21">
        <f>IF(I59="Less(-)",-1,1)</f>
        <v>1</v>
      </c>
      <c r="K59" s="22" t="s">
        <v>41</v>
      </c>
      <c r="L59" s="22" t="s">
        <v>7</v>
      </c>
      <c r="M59" s="48"/>
      <c r="N59" s="42"/>
      <c r="O59" s="42"/>
      <c r="P59" s="46"/>
      <c r="Q59" s="42"/>
      <c r="R59" s="42"/>
      <c r="S59" s="43"/>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5">
        <f t="shared" si="7"/>
        <v>0</v>
      </c>
      <c r="BB59" s="45">
        <f t="shared" si="8"/>
        <v>0</v>
      </c>
      <c r="BC59" s="23" t="str">
        <f t="shared" si="9"/>
        <v>INR Zero Only</v>
      </c>
      <c r="IE59" s="25">
        <v>1.01</v>
      </c>
      <c r="IF59" s="25" t="s">
        <v>36</v>
      </c>
      <c r="IG59" s="25" t="s">
        <v>33</v>
      </c>
      <c r="IH59" s="25">
        <v>123.223</v>
      </c>
      <c r="II59" s="25" t="s">
        <v>34</v>
      </c>
    </row>
    <row r="60" spans="1:243" s="24" customFormat="1" ht="54.75" customHeight="1">
      <c r="A60" s="53">
        <v>14.07</v>
      </c>
      <c r="B60" s="75" t="s">
        <v>178</v>
      </c>
      <c r="C60" s="55" t="s">
        <v>98</v>
      </c>
      <c r="D60" s="78">
        <v>24</v>
      </c>
      <c r="E60" s="78" t="s">
        <v>157</v>
      </c>
      <c r="F60" s="47"/>
      <c r="G60" s="26"/>
      <c r="H60" s="20"/>
      <c r="I60" s="19" t="s">
        <v>35</v>
      </c>
      <c r="J60" s="21">
        <f t="shared" si="0"/>
        <v>1</v>
      </c>
      <c r="K60" s="22" t="s">
        <v>41</v>
      </c>
      <c r="L60" s="22" t="s">
        <v>7</v>
      </c>
      <c r="M60" s="48"/>
      <c r="N60" s="42"/>
      <c r="O60" s="42"/>
      <c r="P60" s="46"/>
      <c r="Q60" s="42"/>
      <c r="R60" s="42"/>
      <c r="S60" s="43"/>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5">
        <f t="shared" si="7"/>
        <v>0</v>
      </c>
      <c r="BB60" s="45">
        <f t="shared" si="8"/>
        <v>0</v>
      </c>
      <c r="BC60" s="23" t="str">
        <f t="shared" si="9"/>
        <v>INR Zero Only</v>
      </c>
      <c r="IE60" s="25">
        <v>1.01</v>
      </c>
      <c r="IF60" s="25" t="s">
        <v>36</v>
      </c>
      <c r="IG60" s="25" t="s">
        <v>33</v>
      </c>
      <c r="IH60" s="25">
        <v>123.223</v>
      </c>
      <c r="II60" s="25" t="s">
        <v>34</v>
      </c>
    </row>
    <row r="61" spans="1:243" s="24" customFormat="1" ht="54.75" customHeight="1">
      <c r="A61" s="79">
        <v>14.08</v>
      </c>
      <c r="B61" s="75" t="s">
        <v>236</v>
      </c>
      <c r="C61" s="55" t="s">
        <v>99</v>
      </c>
      <c r="D61" s="78">
        <v>24</v>
      </c>
      <c r="E61" s="78" t="s">
        <v>157</v>
      </c>
      <c r="F61" s="47"/>
      <c r="G61" s="26"/>
      <c r="H61" s="20"/>
      <c r="I61" s="19" t="s">
        <v>35</v>
      </c>
      <c r="J61" s="21">
        <f t="shared" si="0"/>
        <v>1</v>
      </c>
      <c r="K61" s="22" t="s">
        <v>41</v>
      </c>
      <c r="L61" s="22" t="s">
        <v>7</v>
      </c>
      <c r="M61" s="48"/>
      <c r="N61" s="42"/>
      <c r="O61" s="42"/>
      <c r="P61" s="46"/>
      <c r="Q61" s="42"/>
      <c r="R61" s="42"/>
      <c r="S61" s="43"/>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5">
        <f t="shared" si="7"/>
        <v>0</v>
      </c>
      <c r="BB61" s="45">
        <f t="shared" si="8"/>
        <v>0</v>
      </c>
      <c r="BC61" s="23" t="str">
        <f t="shared" si="9"/>
        <v>INR Zero Only</v>
      </c>
      <c r="IE61" s="25">
        <v>1.01</v>
      </c>
      <c r="IF61" s="25" t="s">
        <v>36</v>
      </c>
      <c r="IG61" s="25" t="s">
        <v>33</v>
      </c>
      <c r="IH61" s="25">
        <v>123.223</v>
      </c>
      <c r="II61" s="25" t="s">
        <v>34</v>
      </c>
    </row>
    <row r="62" spans="1:243" s="24" customFormat="1" ht="79.5" customHeight="1">
      <c r="A62" s="53">
        <v>14.09</v>
      </c>
      <c r="B62" s="75" t="s">
        <v>139</v>
      </c>
      <c r="C62" s="55" t="s">
        <v>100</v>
      </c>
      <c r="D62" s="78">
        <v>1</v>
      </c>
      <c r="E62" s="78" t="s">
        <v>109</v>
      </c>
      <c r="F62" s="47"/>
      <c r="G62" s="26"/>
      <c r="H62" s="20"/>
      <c r="I62" s="19" t="s">
        <v>35</v>
      </c>
      <c r="J62" s="21">
        <f t="shared" si="0"/>
        <v>1</v>
      </c>
      <c r="K62" s="22" t="s">
        <v>41</v>
      </c>
      <c r="L62" s="22" t="s">
        <v>7</v>
      </c>
      <c r="M62" s="48"/>
      <c r="N62" s="42"/>
      <c r="O62" s="42"/>
      <c r="P62" s="46"/>
      <c r="Q62" s="42"/>
      <c r="R62" s="42"/>
      <c r="S62" s="43"/>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5">
        <f t="shared" si="7"/>
        <v>0</v>
      </c>
      <c r="BB62" s="45">
        <f t="shared" si="8"/>
        <v>0</v>
      </c>
      <c r="BC62" s="23" t="str">
        <f t="shared" si="9"/>
        <v>INR Zero Only</v>
      </c>
      <c r="IE62" s="25">
        <v>1.01</v>
      </c>
      <c r="IF62" s="25" t="s">
        <v>36</v>
      </c>
      <c r="IG62" s="25" t="s">
        <v>33</v>
      </c>
      <c r="IH62" s="25">
        <v>123.223</v>
      </c>
      <c r="II62" s="25" t="s">
        <v>34</v>
      </c>
    </row>
    <row r="63" spans="1:243" s="24" customFormat="1" ht="35.25" customHeight="1">
      <c r="A63" s="79">
        <v>14.1</v>
      </c>
      <c r="B63" s="75" t="s">
        <v>121</v>
      </c>
      <c r="C63" s="55" t="s">
        <v>101</v>
      </c>
      <c r="D63" s="78">
        <v>3</v>
      </c>
      <c r="E63" s="78" t="s">
        <v>157</v>
      </c>
      <c r="F63" s="47"/>
      <c r="G63" s="26"/>
      <c r="H63" s="20"/>
      <c r="I63" s="19" t="s">
        <v>35</v>
      </c>
      <c r="J63" s="21">
        <f t="shared" si="0"/>
        <v>1</v>
      </c>
      <c r="K63" s="22" t="s">
        <v>41</v>
      </c>
      <c r="L63" s="22" t="s">
        <v>7</v>
      </c>
      <c r="M63" s="48"/>
      <c r="N63" s="42"/>
      <c r="O63" s="42"/>
      <c r="P63" s="46"/>
      <c r="Q63" s="42"/>
      <c r="R63" s="42"/>
      <c r="S63" s="43"/>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5">
        <f t="shared" si="7"/>
        <v>0</v>
      </c>
      <c r="BB63" s="45">
        <f t="shared" si="8"/>
        <v>0</v>
      </c>
      <c r="BC63" s="23" t="str">
        <f t="shared" si="9"/>
        <v>INR Zero Only</v>
      </c>
      <c r="IE63" s="25">
        <v>1.01</v>
      </c>
      <c r="IF63" s="25" t="s">
        <v>36</v>
      </c>
      <c r="IG63" s="25" t="s">
        <v>33</v>
      </c>
      <c r="IH63" s="25">
        <v>123.223</v>
      </c>
      <c r="II63" s="25" t="s">
        <v>34</v>
      </c>
    </row>
    <row r="64" spans="1:243" s="24" customFormat="1" ht="81.75" customHeight="1">
      <c r="A64" s="53">
        <v>14.11</v>
      </c>
      <c r="B64" s="75" t="s">
        <v>140</v>
      </c>
      <c r="C64" s="55" t="s">
        <v>102</v>
      </c>
      <c r="D64" s="78">
        <v>1</v>
      </c>
      <c r="E64" s="78" t="s">
        <v>109</v>
      </c>
      <c r="F64" s="47"/>
      <c r="G64" s="26"/>
      <c r="H64" s="20"/>
      <c r="I64" s="19" t="s">
        <v>35</v>
      </c>
      <c r="J64" s="21">
        <f>IF(I64="Less(-)",-1,1)</f>
        <v>1</v>
      </c>
      <c r="K64" s="22" t="s">
        <v>41</v>
      </c>
      <c r="L64" s="22" t="s">
        <v>7</v>
      </c>
      <c r="M64" s="48"/>
      <c r="N64" s="42"/>
      <c r="O64" s="42"/>
      <c r="P64" s="46"/>
      <c r="Q64" s="42"/>
      <c r="R64" s="42"/>
      <c r="S64" s="43"/>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5">
        <f t="shared" si="7"/>
        <v>0</v>
      </c>
      <c r="BB64" s="45">
        <f t="shared" si="8"/>
        <v>0</v>
      </c>
      <c r="BC64" s="23" t="str">
        <f t="shared" si="9"/>
        <v>INR Zero Only</v>
      </c>
      <c r="IE64" s="25">
        <v>1.01</v>
      </c>
      <c r="IF64" s="25" t="s">
        <v>36</v>
      </c>
      <c r="IG64" s="25" t="s">
        <v>33</v>
      </c>
      <c r="IH64" s="25">
        <v>123.223</v>
      </c>
      <c r="II64" s="25" t="s">
        <v>34</v>
      </c>
    </row>
    <row r="65" spans="1:243" s="24" customFormat="1" ht="68.25" customHeight="1">
      <c r="A65" s="79">
        <v>14.12</v>
      </c>
      <c r="B65" s="75" t="s">
        <v>141</v>
      </c>
      <c r="C65" s="55" t="s">
        <v>103</v>
      </c>
      <c r="D65" s="78">
        <v>1</v>
      </c>
      <c r="E65" s="78" t="s">
        <v>109</v>
      </c>
      <c r="F65" s="47"/>
      <c r="G65" s="26"/>
      <c r="H65" s="20"/>
      <c r="I65" s="19" t="s">
        <v>35</v>
      </c>
      <c r="J65" s="21">
        <f>IF(I65="Less(-)",-1,1)</f>
        <v>1</v>
      </c>
      <c r="K65" s="22" t="s">
        <v>41</v>
      </c>
      <c r="L65" s="22" t="s">
        <v>7</v>
      </c>
      <c r="M65" s="48"/>
      <c r="N65" s="42"/>
      <c r="O65" s="42"/>
      <c r="P65" s="46"/>
      <c r="Q65" s="42"/>
      <c r="R65" s="42"/>
      <c r="S65" s="43"/>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5">
        <f t="shared" si="7"/>
        <v>0</v>
      </c>
      <c r="BB65" s="45">
        <f t="shared" si="8"/>
        <v>0</v>
      </c>
      <c r="BC65" s="23" t="str">
        <f t="shared" si="9"/>
        <v>INR Zero Only</v>
      </c>
      <c r="IE65" s="25">
        <v>1.01</v>
      </c>
      <c r="IF65" s="25" t="s">
        <v>36</v>
      </c>
      <c r="IG65" s="25" t="s">
        <v>33</v>
      </c>
      <c r="IH65" s="25">
        <v>123.223</v>
      </c>
      <c r="II65" s="25" t="s">
        <v>34</v>
      </c>
    </row>
    <row r="66" spans="1:243" s="24" customFormat="1" ht="72" customHeight="1">
      <c r="A66" s="53">
        <v>14.13</v>
      </c>
      <c r="B66" s="75" t="s">
        <v>142</v>
      </c>
      <c r="C66" s="55" t="s">
        <v>104</v>
      </c>
      <c r="D66" s="78">
        <v>1</v>
      </c>
      <c r="E66" s="78" t="s">
        <v>109</v>
      </c>
      <c r="F66" s="47"/>
      <c r="G66" s="26"/>
      <c r="H66" s="20"/>
      <c r="I66" s="19" t="s">
        <v>35</v>
      </c>
      <c r="J66" s="21">
        <f t="shared" si="0"/>
        <v>1</v>
      </c>
      <c r="K66" s="22" t="s">
        <v>41</v>
      </c>
      <c r="L66" s="22" t="s">
        <v>7</v>
      </c>
      <c r="M66" s="48"/>
      <c r="N66" s="42"/>
      <c r="O66" s="42"/>
      <c r="P66" s="46"/>
      <c r="Q66" s="42"/>
      <c r="R66" s="42"/>
      <c r="S66" s="43"/>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5">
        <f t="shared" si="7"/>
        <v>0</v>
      </c>
      <c r="BB66" s="45">
        <f t="shared" si="8"/>
        <v>0</v>
      </c>
      <c r="BC66" s="23" t="str">
        <f t="shared" si="9"/>
        <v>INR Zero Only</v>
      </c>
      <c r="IE66" s="25">
        <v>1.01</v>
      </c>
      <c r="IF66" s="25" t="s">
        <v>36</v>
      </c>
      <c r="IG66" s="25" t="s">
        <v>33</v>
      </c>
      <c r="IH66" s="25">
        <v>123.223</v>
      </c>
      <c r="II66" s="25" t="s">
        <v>34</v>
      </c>
    </row>
    <row r="67" spans="1:243" s="24" customFormat="1" ht="42" customHeight="1">
      <c r="A67" s="79">
        <v>14.14</v>
      </c>
      <c r="B67" s="75" t="s">
        <v>182</v>
      </c>
      <c r="C67" s="55" t="s">
        <v>105</v>
      </c>
      <c r="D67" s="78">
        <v>12</v>
      </c>
      <c r="E67" s="78" t="s">
        <v>157</v>
      </c>
      <c r="F67" s="47"/>
      <c r="G67" s="26"/>
      <c r="H67" s="20"/>
      <c r="I67" s="19" t="s">
        <v>35</v>
      </c>
      <c r="J67" s="21">
        <f t="shared" si="0"/>
        <v>1</v>
      </c>
      <c r="K67" s="22" t="s">
        <v>41</v>
      </c>
      <c r="L67" s="22" t="s">
        <v>7</v>
      </c>
      <c r="M67" s="48"/>
      <c r="N67" s="42"/>
      <c r="O67" s="42"/>
      <c r="P67" s="46"/>
      <c r="Q67" s="42"/>
      <c r="R67" s="42"/>
      <c r="S67" s="43"/>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5">
        <f>total_amount_ba($B$2,$D$2,D67,F67,J67,K67,M67)</f>
        <v>0</v>
      </c>
      <c r="BB67" s="45">
        <f>BA67+SUM(N67:AZ67)</f>
        <v>0</v>
      </c>
      <c r="BC67" s="23" t="str">
        <f>SpellNumber(L67,BB67)</f>
        <v>INR Zero Only</v>
      </c>
      <c r="IE67" s="25">
        <v>1.01</v>
      </c>
      <c r="IF67" s="25" t="s">
        <v>36</v>
      </c>
      <c r="IG67" s="25" t="s">
        <v>33</v>
      </c>
      <c r="IH67" s="25">
        <v>123.223</v>
      </c>
      <c r="II67" s="25" t="s">
        <v>34</v>
      </c>
    </row>
    <row r="68" spans="1:243" s="24" customFormat="1" ht="23.25" customHeight="1">
      <c r="A68" s="53">
        <v>14.15</v>
      </c>
      <c r="B68" s="75" t="s">
        <v>180</v>
      </c>
      <c r="C68" s="55" t="s">
        <v>106</v>
      </c>
      <c r="D68" s="78">
        <v>10</v>
      </c>
      <c r="E68" s="78" t="s">
        <v>157</v>
      </c>
      <c r="F68" s="47"/>
      <c r="G68" s="26"/>
      <c r="H68" s="20"/>
      <c r="I68" s="19" t="s">
        <v>35</v>
      </c>
      <c r="J68" s="21">
        <f t="shared" si="0"/>
        <v>1</v>
      </c>
      <c r="K68" s="22" t="s">
        <v>41</v>
      </c>
      <c r="L68" s="22" t="s">
        <v>7</v>
      </c>
      <c r="M68" s="48"/>
      <c r="N68" s="42"/>
      <c r="O68" s="42"/>
      <c r="P68" s="46"/>
      <c r="Q68" s="42"/>
      <c r="R68" s="42"/>
      <c r="S68" s="43"/>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5">
        <f>total_amount_ba($B$2,$D$2,D68,F68,J68,K68,M68)</f>
        <v>0</v>
      </c>
      <c r="BB68" s="45">
        <f>BA68+SUM(N68:AZ68)</f>
        <v>0</v>
      </c>
      <c r="BC68" s="23" t="str">
        <f>SpellNumber(L68,BB68)</f>
        <v>INR Zero Only</v>
      </c>
      <c r="IE68" s="25">
        <v>1.01</v>
      </c>
      <c r="IF68" s="25" t="s">
        <v>36</v>
      </c>
      <c r="IG68" s="25" t="s">
        <v>33</v>
      </c>
      <c r="IH68" s="25">
        <v>123.223</v>
      </c>
      <c r="II68" s="25" t="s">
        <v>34</v>
      </c>
    </row>
    <row r="69" spans="1:243" s="24" customFormat="1" ht="23.25" customHeight="1">
      <c r="A69" s="79">
        <v>14.16</v>
      </c>
      <c r="B69" s="75" t="s">
        <v>181</v>
      </c>
      <c r="C69" s="55" t="s">
        <v>107</v>
      </c>
      <c r="D69" s="78">
        <v>5</v>
      </c>
      <c r="E69" s="78" t="s">
        <v>157</v>
      </c>
      <c r="F69" s="47"/>
      <c r="G69" s="26"/>
      <c r="H69" s="20"/>
      <c r="I69" s="19" t="s">
        <v>35</v>
      </c>
      <c r="J69" s="21">
        <f t="shared" si="0"/>
        <v>1</v>
      </c>
      <c r="K69" s="22" t="s">
        <v>41</v>
      </c>
      <c r="L69" s="22" t="s">
        <v>7</v>
      </c>
      <c r="M69" s="48"/>
      <c r="N69" s="42"/>
      <c r="O69" s="42"/>
      <c r="P69" s="46"/>
      <c r="Q69" s="42"/>
      <c r="R69" s="42"/>
      <c r="S69" s="43"/>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5">
        <f>D69*M69</f>
        <v>0</v>
      </c>
      <c r="BB69" s="45">
        <f>BA69+SUM(N69:AZ69)</f>
        <v>0</v>
      </c>
      <c r="BC69" s="23" t="str">
        <f>SpellNumber(L69,BB69)</f>
        <v>INR Zero Only</v>
      </c>
      <c r="IE69" s="25">
        <v>1.01</v>
      </c>
      <c r="IF69" s="25" t="s">
        <v>36</v>
      </c>
      <c r="IG69" s="25" t="s">
        <v>33</v>
      </c>
      <c r="IH69" s="25">
        <v>123.223</v>
      </c>
      <c r="II69" s="25" t="s">
        <v>34</v>
      </c>
    </row>
    <row r="70" spans="1:243" s="24" customFormat="1" ht="33" customHeight="1">
      <c r="A70" s="59" t="s">
        <v>39</v>
      </c>
      <c r="B70" s="60"/>
      <c r="C70" s="56"/>
      <c r="D70" s="71"/>
      <c r="E70" s="63"/>
      <c r="F70" s="64"/>
      <c r="G70" s="64"/>
      <c r="H70" s="65"/>
      <c r="I70" s="65"/>
      <c r="J70" s="65"/>
      <c r="K70" s="65"/>
      <c r="L70" s="66"/>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49">
        <f>SUM(BA14:BA69)</f>
        <v>0</v>
      </c>
      <c r="BB70" s="49">
        <f>SUM(BB14:BB15)</f>
        <v>0</v>
      </c>
      <c r="BC70" s="23"/>
      <c r="IE70" s="25">
        <v>4</v>
      </c>
      <c r="IF70" s="25" t="s">
        <v>37</v>
      </c>
      <c r="IG70" s="25" t="s">
        <v>38</v>
      </c>
      <c r="IH70" s="25">
        <v>10</v>
      </c>
      <c r="II70" s="25" t="s">
        <v>34</v>
      </c>
    </row>
    <row r="71" spans="1:243" s="33" customFormat="1" ht="23.25" customHeight="1" hidden="1">
      <c r="A71" s="60" t="s">
        <v>43</v>
      </c>
      <c r="B71" s="61"/>
      <c r="C71" s="57"/>
      <c r="D71" s="72"/>
      <c r="E71" s="58" t="s">
        <v>40</v>
      </c>
      <c r="F71" s="40"/>
      <c r="G71" s="28"/>
      <c r="H71" s="29"/>
      <c r="I71" s="29"/>
      <c r="J71" s="29"/>
      <c r="K71" s="30"/>
      <c r="L71" s="31"/>
      <c r="M71" s="32"/>
      <c r="O71" s="24"/>
      <c r="P71" s="24"/>
      <c r="Q71" s="24"/>
      <c r="R71" s="24"/>
      <c r="S71" s="24"/>
      <c r="BA71" s="38">
        <f>IF(ISBLANK(F71),0,IF(E71="Excess (+)",ROUND(BA70+(BA70*F71),2),IF(E71="Less (-)",ROUND(BA70+(BA70*F71*(-1)),2),0)))</f>
        <v>0</v>
      </c>
      <c r="BB71" s="39">
        <f>ROUND(BA71,0)</f>
        <v>0</v>
      </c>
      <c r="BC71" s="23" t="str">
        <f>SpellNumber(L71,BB71)</f>
        <v> Zero Only</v>
      </c>
      <c r="IE71" s="34"/>
      <c r="IF71" s="34"/>
      <c r="IG71" s="34"/>
      <c r="IH71" s="34"/>
      <c r="II71" s="34"/>
    </row>
    <row r="72" spans="1:243" s="33" customFormat="1" ht="51" customHeight="1">
      <c r="A72" s="59" t="s">
        <v>42</v>
      </c>
      <c r="B72" s="59"/>
      <c r="C72" s="89" t="str">
        <f>SpellNumber($E$2,BA70)</f>
        <v>INR Zero Only</v>
      </c>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1"/>
      <c r="IE72" s="34"/>
      <c r="IF72" s="34"/>
      <c r="IG72" s="34"/>
      <c r="IH72" s="34"/>
      <c r="II72" s="34"/>
    </row>
    <row r="73" spans="3:243" s="14" customFormat="1" ht="14.25">
      <c r="C73" s="54"/>
      <c r="D73" s="73"/>
      <c r="E73" s="54"/>
      <c r="F73" s="35"/>
      <c r="G73" s="35"/>
      <c r="H73" s="35"/>
      <c r="I73" s="35"/>
      <c r="J73" s="35"/>
      <c r="K73" s="35"/>
      <c r="L73" s="35"/>
      <c r="M73" s="35"/>
      <c r="O73" s="35"/>
      <c r="BA73" s="35"/>
      <c r="BC73" s="35"/>
      <c r="IE73" s="15"/>
      <c r="IF73" s="15"/>
      <c r="IG73" s="15"/>
      <c r="IH73" s="15"/>
      <c r="II73" s="15"/>
    </row>
  </sheetData>
  <sheetProtection password="CC01" sheet="1"/>
  <mergeCells count="8">
    <mergeCell ref="A9:BC9"/>
    <mergeCell ref="C72:BC72"/>
    <mergeCell ref="A1:L1"/>
    <mergeCell ref="A4:BC4"/>
    <mergeCell ref="A5:BC5"/>
    <mergeCell ref="A6:BC6"/>
    <mergeCell ref="A7:BC7"/>
    <mergeCell ref="B8:BC8"/>
  </mergeCells>
  <dataValidations count="21">
    <dataValidation type="decimal" allowBlank="1" showInputMessage="1" showErrorMessage="1" errorTitle="Invalid Entry" error="Only Numeric Values are allowed. " sqref="A14:A69">
      <formula1>0</formula1>
      <formula2>999999999999999</formula2>
    </dataValidation>
    <dataValidation type="list" allowBlank="1" showInputMessage="1" showErrorMessage="1" sqref="L51 L52 L53 L54 L55 L56 L57 L58 L59 L60 L61 L62 L63 L64 L65 L66 L67 L68 L13 L14 L15 L16 L17 L18 L19 L20 L21 L22 L23 L24 L25 L26 L27 L28 L29 L30 L31 L32 L33 L34 L35 L36 L37 L38 L39 L40 L41 L42 L43 L44 L45 L46 L47 L48 L49 L50 L69">
      <formula1>"INR"</formula1>
    </dataValidation>
    <dataValidation allowBlank="1" showInputMessage="1" showErrorMessage="1" promptTitle="Itemcode/Make" prompt="Please enter text" sqref="C13:C69"/>
    <dataValidation type="decimal" allowBlank="1" showInputMessage="1" showErrorMessage="1" promptTitle="Quantity" prompt="Please enter the Quantity for this item. " errorTitle="Invalid Entry" error="Only Numeric Values are allowed. " sqref="F22:F30 F55:F69 F50:F52 F14:F20 D14:D18 F32:F48 D44:D48">
      <formula1>0</formula1>
      <formula2>999999999999999</formula2>
    </dataValidation>
    <dataValidation allowBlank="1" showInputMessage="1" showErrorMessage="1" promptTitle="Units" prompt="Please enter Units in text" sqref="E39 E41:E48 E14:E18"/>
    <dataValidation type="decimal" allowBlank="1" showInputMessage="1" showErrorMessage="1" promptTitle="Rate Entry" prompt="Please enter the Inspection Charges in Rupees for this item. " errorTitle="Invaid Entry" error="Only Numeric Values are allowed. " sqref="Q22:Q30 Q50:Q52 Q14:Q20 Q32:Q48 Q55:Q6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2:R30 R50:R52 R14:R20 R32:R48 R55:R6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22:O30 N50:O52 N14:O20 N32:O48 N55:O69">
      <formula1>0</formula1>
      <formula2>999999999999999</formula2>
    </dataValidation>
    <dataValidation type="list" showInputMessage="1" showErrorMessage="1" sqref="I22:I30 I50:I52 I14:I20 I32:I48 I55:I69">
      <formula1>"Excess(+), Less(-)"</formula1>
    </dataValidation>
    <dataValidation allowBlank="1" showInputMessage="1" showErrorMessage="1" promptTitle="Addition / Deduction" prompt="Please Choose the correct One" sqref="J22:J30 J50:J52 J14:J20 J32:J48 J55:J69"/>
    <dataValidation type="list" allowBlank="1" showInputMessage="1" showErrorMessage="1" sqref="K22:K30 K50:K52 K14:K20 K32:K48 K55:K69">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22:H30 G50:H52 G14:H20 G32:H48 G55:H6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2:M30 M50:M52 M14:M20 M32:M48 M55:M69">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1">
      <formula1>IF(E71&lt;&gt;"Select",0,-1)</formula1>
      <formula2>IF(E71&lt;&gt;"Select",99.99,-1)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1">
      <formula1>0</formula1>
      <formula2>IF(E71&lt;&gt;"Select",99.9,0)</formula2>
    </dataValidation>
    <dataValidation type="list" showInputMessage="1" showErrorMessage="1" promptTitle="Less or Excess" prompt="Please select either LESS  ( - )  or  EXCESS  ( + )" errorTitle="Please enter valid values only" error="Please select either LESS ( - ) or  EXCESS  ( + )" sqref="E71">
      <formula1>IF(ISBLANK(F71),$A$3:$C$3,$B$3:$C$3)</formula1>
    </dataValidation>
    <dataValidation type="list" showInputMessage="1" showErrorMessage="1" promptTitle="Option C1 or D1" prompt="Please select the Option C1 or Option D1" errorTitle="Please enter valid values only" error="Please select the Option C1 or Option D1" sqref="D7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1">
      <formula1>0</formula1>
      <formula2>99.9</formula2>
    </dataValidation>
  </dataValidations>
  <printOptions/>
  <pageMargins left="0.5511811023622047" right="0.31496062992125984" top="0.5905511811023623" bottom="0.5118110236220472" header="0.31496062992125984" footer="0.31496062992125984"/>
  <pageSetup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sheetPr codeName="Sheet22">
    <tabColor theme="4" tint="-0.4999699890613556"/>
  </sheetPr>
  <dimension ref="A1:II73"/>
  <sheetViews>
    <sheetView showGridLines="0" view="pageBreakPreview" zoomScale="60" zoomScaleNormal="60" zoomScalePageLayoutView="0" workbookViewId="0" topLeftCell="A1">
      <selection activeCell="E18" sqref="E18"/>
    </sheetView>
  </sheetViews>
  <sheetFormatPr defaultColWidth="9.140625" defaultRowHeight="15"/>
  <cols>
    <col min="1" max="1" width="15.421875" style="35" customWidth="1"/>
    <col min="2" max="2" width="49.00390625" style="35" customWidth="1"/>
    <col min="3" max="3" width="14.57421875" style="54" hidden="1" customWidth="1"/>
    <col min="4" max="4" width="14.57421875" style="73" customWidth="1"/>
    <col min="5" max="5" width="11.421875" style="54"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421875" style="35" hidden="1" customWidth="1"/>
    <col min="13" max="13" width="21.8515625" style="35" customWidth="1"/>
    <col min="14" max="14" width="15.421875" style="36" hidden="1" customWidth="1"/>
    <col min="15" max="15" width="14.421875" style="35" hidden="1" customWidth="1"/>
    <col min="16" max="16" width="17.421875" style="35" hidden="1" customWidth="1"/>
    <col min="17" max="17" width="18.421875" style="35" hidden="1" customWidth="1"/>
    <col min="18" max="18" width="17.421875" style="35" hidden="1" customWidth="1"/>
    <col min="19" max="19" width="14.574218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421875" style="35" hidden="1" customWidth="1"/>
    <col min="53" max="53" width="20.421875" style="35" customWidth="1"/>
    <col min="54" max="54" width="18.8515625" style="35" hidden="1" customWidth="1"/>
    <col min="55" max="55" width="45.421875" style="35" customWidth="1"/>
    <col min="56" max="238" width="9.140625" style="35" customWidth="1"/>
    <col min="239" max="243" width="9.140625" style="37" customWidth="1"/>
    <col min="244" max="16384" width="9.140625" style="35" customWidth="1"/>
  </cols>
  <sheetData>
    <row r="1" spans="1:243" s="1" customFormat="1" ht="25.5" customHeight="1">
      <c r="A1" s="92" t="str">
        <f>B2&amp;" BoQ"</f>
        <v>Item Rate BoQ</v>
      </c>
      <c r="B1" s="92"/>
      <c r="C1" s="92"/>
      <c r="D1" s="92"/>
      <c r="E1" s="92"/>
      <c r="F1" s="92"/>
      <c r="G1" s="92"/>
      <c r="H1" s="92"/>
      <c r="I1" s="92"/>
      <c r="J1" s="92"/>
      <c r="K1" s="92"/>
      <c r="L1" s="92"/>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1" t="s">
        <v>9</v>
      </c>
      <c r="D3" s="68"/>
      <c r="E3" s="51"/>
      <c r="IE3" s="3"/>
      <c r="IF3" s="3"/>
      <c r="IG3" s="3"/>
      <c r="IH3" s="3"/>
      <c r="II3" s="3"/>
    </row>
    <row r="4" spans="1:243" s="6" customFormat="1" ht="30.75" customHeight="1">
      <c r="A4" s="93" t="s">
        <v>53</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7"/>
      <c r="IF4" s="7"/>
      <c r="IG4" s="7"/>
      <c r="IH4" s="7"/>
      <c r="II4" s="7"/>
    </row>
    <row r="5" spans="1:243" s="6" customFormat="1" ht="30.75" customHeight="1">
      <c r="A5" s="93" t="s">
        <v>183</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7"/>
      <c r="IF5" s="7"/>
      <c r="IG5" s="7"/>
      <c r="IH5" s="7"/>
      <c r="II5" s="7"/>
    </row>
    <row r="6" spans="1:243" s="6" customFormat="1" ht="30.75" customHeight="1">
      <c r="A6" s="93" t="s">
        <v>50</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7"/>
      <c r="IF6" s="7"/>
      <c r="IG6" s="7"/>
      <c r="IH6" s="7"/>
      <c r="II6" s="7"/>
    </row>
    <row r="7" spans="1:243" s="6"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7"/>
      <c r="IF7" s="7"/>
      <c r="IG7" s="7"/>
      <c r="IH7" s="7"/>
      <c r="II7" s="7"/>
    </row>
    <row r="8" spans="1:243" s="9" customFormat="1" ht="84" customHeight="1">
      <c r="A8" s="8" t="s">
        <v>44</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10"/>
      <c r="IF8" s="10"/>
      <c r="IG8" s="10"/>
      <c r="IH8" s="10"/>
      <c r="II8" s="10"/>
    </row>
    <row r="9" spans="1:243" s="11" customFormat="1" ht="61.5" customHeight="1">
      <c r="A9" s="86" t="s">
        <v>11</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2"/>
      <c r="IF9" s="12"/>
      <c r="IG9" s="12"/>
      <c r="IH9" s="12"/>
      <c r="II9" s="12"/>
    </row>
    <row r="10" spans="1:243" s="11" customFormat="1" ht="26.25" customHeight="1">
      <c r="A10" s="52" t="s">
        <v>12</v>
      </c>
      <c r="B10" s="52" t="s">
        <v>13</v>
      </c>
      <c r="C10" s="52" t="s">
        <v>13</v>
      </c>
      <c r="D10" s="69" t="s">
        <v>12</v>
      </c>
      <c r="E10" s="52" t="s">
        <v>13</v>
      </c>
      <c r="F10" s="52" t="s">
        <v>14</v>
      </c>
      <c r="G10" s="52" t="s">
        <v>14</v>
      </c>
      <c r="H10" s="52" t="s">
        <v>15</v>
      </c>
      <c r="I10" s="52" t="s">
        <v>13</v>
      </c>
      <c r="J10" s="52" t="s">
        <v>12</v>
      </c>
      <c r="K10" s="52" t="s">
        <v>16</v>
      </c>
      <c r="L10" s="52" t="s">
        <v>13</v>
      </c>
      <c r="M10" s="52" t="s">
        <v>12</v>
      </c>
      <c r="N10" s="52" t="s">
        <v>14</v>
      </c>
      <c r="O10" s="52" t="s">
        <v>14</v>
      </c>
      <c r="P10" s="52" t="s">
        <v>14</v>
      </c>
      <c r="Q10" s="52" t="s">
        <v>14</v>
      </c>
      <c r="R10" s="52" t="s">
        <v>15</v>
      </c>
      <c r="S10" s="52" t="s">
        <v>15</v>
      </c>
      <c r="T10" s="52" t="s">
        <v>14</v>
      </c>
      <c r="U10" s="52" t="s">
        <v>14</v>
      </c>
      <c r="V10" s="52" t="s">
        <v>14</v>
      </c>
      <c r="W10" s="52" t="s">
        <v>14</v>
      </c>
      <c r="X10" s="52" t="s">
        <v>15</v>
      </c>
      <c r="Y10" s="52" t="s">
        <v>15</v>
      </c>
      <c r="Z10" s="52" t="s">
        <v>14</v>
      </c>
      <c r="AA10" s="52" t="s">
        <v>14</v>
      </c>
      <c r="AB10" s="52" t="s">
        <v>14</v>
      </c>
      <c r="AC10" s="52" t="s">
        <v>14</v>
      </c>
      <c r="AD10" s="52" t="s">
        <v>15</v>
      </c>
      <c r="AE10" s="52" t="s">
        <v>15</v>
      </c>
      <c r="AF10" s="52" t="s">
        <v>14</v>
      </c>
      <c r="AG10" s="52" t="s">
        <v>14</v>
      </c>
      <c r="AH10" s="52" t="s">
        <v>14</v>
      </c>
      <c r="AI10" s="52" t="s">
        <v>14</v>
      </c>
      <c r="AJ10" s="52" t="s">
        <v>15</v>
      </c>
      <c r="AK10" s="52" t="s">
        <v>15</v>
      </c>
      <c r="AL10" s="52" t="s">
        <v>14</v>
      </c>
      <c r="AM10" s="52" t="s">
        <v>14</v>
      </c>
      <c r="AN10" s="52" t="s">
        <v>14</v>
      </c>
      <c r="AO10" s="52" t="s">
        <v>14</v>
      </c>
      <c r="AP10" s="52" t="s">
        <v>15</v>
      </c>
      <c r="AQ10" s="52" t="s">
        <v>15</v>
      </c>
      <c r="AR10" s="52" t="s">
        <v>14</v>
      </c>
      <c r="AS10" s="52" t="s">
        <v>14</v>
      </c>
      <c r="AT10" s="52" t="s">
        <v>12</v>
      </c>
      <c r="AU10" s="52" t="s">
        <v>12</v>
      </c>
      <c r="AV10" s="52" t="s">
        <v>15</v>
      </c>
      <c r="AW10" s="52" t="s">
        <v>15</v>
      </c>
      <c r="AX10" s="52" t="s">
        <v>12</v>
      </c>
      <c r="AY10" s="52" t="s">
        <v>12</v>
      </c>
      <c r="AZ10" s="52" t="s">
        <v>17</v>
      </c>
      <c r="BA10" s="52" t="s">
        <v>12</v>
      </c>
      <c r="BB10" s="52" t="s">
        <v>12</v>
      </c>
      <c r="BC10" s="52" t="s">
        <v>13</v>
      </c>
      <c r="IE10" s="12"/>
      <c r="IF10" s="12"/>
      <c r="IG10" s="12"/>
      <c r="IH10" s="12"/>
      <c r="II10" s="12"/>
    </row>
    <row r="11" spans="1:243" s="14" customFormat="1" ht="125.25" customHeight="1">
      <c r="A11" s="13" t="s">
        <v>0</v>
      </c>
      <c r="B11" s="13" t="s">
        <v>18</v>
      </c>
      <c r="C11" s="52" t="s">
        <v>1</v>
      </c>
      <c r="D11" s="69" t="s">
        <v>19</v>
      </c>
      <c r="E11" s="52"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3.5">
      <c r="A12" s="18">
        <v>1</v>
      </c>
      <c r="B12" s="18">
        <v>2</v>
      </c>
      <c r="C12" s="53">
        <v>3</v>
      </c>
      <c r="D12" s="70">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36.75" customHeight="1">
      <c r="A13" s="53">
        <v>1</v>
      </c>
      <c r="B13" s="76" t="s">
        <v>145</v>
      </c>
      <c r="C13" s="55" t="s">
        <v>46</v>
      </c>
      <c r="D13" s="70"/>
      <c r="E13" s="53"/>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2"/>
      <c r="BB13" s="62"/>
      <c r="BC13" s="18"/>
      <c r="IE13" s="15"/>
      <c r="IF13" s="15"/>
      <c r="IG13" s="15"/>
      <c r="IH13" s="15"/>
      <c r="II13" s="15"/>
    </row>
    <row r="14" spans="1:243" s="24" customFormat="1" ht="90.75" customHeight="1">
      <c r="A14" s="79">
        <v>1.01</v>
      </c>
      <c r="B14" s="75" t="s">
        <v>234</v>
      </c>
      <c r="C14" s="55" t="s">
        <v>47</v>
      </c>
      <c r="D14" s="78">
        <v>1</v>
      </c>
      <c r="E14" s="78" t="s">
        <v>54</v>
      </c>
      <c r="F14" s="47"/>
      <c r="G14" s="26"/>
      <c r="H14" s="20"/>
      <c r="I14" s="19" t="s">
        <v>35</v>
      </c>
      <c r="J14" s="21">
        <f aca="true" t="shared" si="0" ref="J14:J20">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20">total_amount_ba($B$2,$D$2,D14,F14,J14,K14,M14)</f>
        <v>0</v>
      </c>
      <c r="BB14" s="45">
        <f aca="true" t="shared" si="2" ref="BB14:BB20">BA14+SUM(N14:AZ14)</f>
        <v>0</v>
      </c>
      <c r="BC14" s="23" t="str">
        <f aca="true" t="shared" si="3" ref="BC14:BC20">SpellNumber(L14,BB14)</f>
        <v>INR Zero Only</v>
      </c>
      <c r="IE14" s="25">
        <v>1.01</v>
      </c>
      <c r="IF14" s="25" t="s">
        <v>36</v>
      </c>
      <c r="IG14" s="25" t="s">
        <v>33</v>
      </c>
      <c r="IH14" s="25">
        <v>123.223</v>
      </c>
      <c r="II14" s="25" t="s">
        <v>34</v>
      </c>
    </row>
    <row r="15" spans="1:243" s="24" customFormat="1" ht="90.75" customHeight="1">
      <c r="A15" s="79">
        <v>1.02</v>
      </c>
      <c r="B15" s="75" t="s">
        <v>146</v>
      </c>
      <c r="C15" s="55" t="s">
        <v>48</v>
      </c>
      <c r="D15" s="78">
        <v>3</v>
      </c>
      <c r="E15" s="78" t="s">
        <v>157</v>
      </c>
      <c r="F15" s="47"/>
      <c r="G15" s="26"/>
      <c r="H15" s="20"/>
      <c r="I15" s="19" t="s">
        <v>35</v>
      </c>
      <c r="J15" s="21">
        <f t="shared" si="0"/>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total_amount_ba($B$2,$D$2,D15,F15,J15,K15,M15)</f>
        <v>0</v>
      </c>
      <c r="BB15" s="45">
        <f>BA15+SUM(N15:AZ15)</f>
        <v>0</v>
      </c>
      <c r="BC15" s="23" t="str">
        <f>SpellNumber(L15,BB15)</f>
        <v>INR Zero Only</v>
      </c>
      <c r="IE15" s="25">
        <v>1.01</v>
      </c>
      <c r="IF15" s="25" t="s">
        <v>36</v>
      </c>
      <c r="IG15" s="25" t="s">
        <v>33</v>
      </c>
      <c r="IH15" s="25">
        <v>123.223</v>
      </c>
      <c r="II15" s="25" t="s">
        <v>34</v>
      </c>
    </row>
    <row r="16" spans="1:243" s="24" customFormat="1" ht="115.5" customHeight="1">
      <c r="A16" s="79">
        <v>1.03</v>
      </c>
      <c r="B16" s="75" t="s">
        <v>237</v>
      </c>
      <c r="C16" s="55" t="s">
        <v>55</v>
      </c>
      <c r="D16" s="78">
        <v>3</v>
      </c>
      <c r="E16" s="78" t="s">
        <v>157</v>
      </c>
      <c r="F16" s="47"/>
      <c r="G16" s="26"/>
      <c r="H16" s="20"/>
      <c r="I16" s="19" t="s">
        <v>35</v>
      </c>
      <c r="J16" s="21">
        <f t="shared" si="0"/>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total_amount_ba($B$2,$D$2,D16,F16,J16,K16,M16)</f>
        <v>0</v>
      </c>
      <c r="BB16" s="45">
        <f>BA16+SUM(N16:AZ16)</f>
        <v>0</v>
      </c>
      <c r="BC16" s="23" t="str">
        <f>SpellNumber(L16,BB16)</f>
        <v>INR Zero Only</v>
      </c>
      <c r="IE16" s="25">
        <v>1.01</v>
      </c>
      <c r="IF16" s="25" t="s">
        <v>36</v>
      </c>
      <c r="IG16" s="25" t="s">
        <v>33</v>
      </c>
      <c r="IH16" s="25">
        <v>123.223</v>
      </c>
      <c r="II16" s="25" t="s">
        <v>34</v>
      </c>
    </row>
    <row r="17" spans="1:243" s="24" customFormat="1" ht="78" customHeight="1">
      <c r="A17" s="79">
        <v>1.04</v>
      </c>
      <c r="B17" s="75" t="s">
        <v>122</v>
      </c>
      <c r="C17" s="55" t="s">
        <v>56</v>
      </c>
      <c r="D17" s="78">
        <v>1</v>
      </c>
      <c r="E17" s="78" t="s">
        <v>54</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36</v>
      </c>
      <c r="IG17" s="25" t="s">
        <v>33</v>
      </c>
      <c r="IH17" s="25">
        <v>123.223</v>
      </c>
      <c r="II17" s="25" t="s">
        <v>34</v>
      </c>
    </row>
    <row r="18" spans="1:243" s="24" customFormat="1" ht="78" customHeight="1">
      <c r="A18" s="79">
        <v>1.05</v>
      </c>
      <c r="B18" s="75" t="s">
        <v>123</v>
      </c>
      <c r="C18" s="55" t="s">
        <v>57</v>
      </c>
      <c r="D18" s="78">
        <v>3</v>
      </c>
      <c r="E18" s="78" t="s">
        <v>54</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23" t="str">
        <f t="shared" si="3"/>
        <v>INR Zero Only</v>
      </c>
      <c r="IE18" s="25">
        <v>1.01</v>
      </c>
      <c r="IF18" s="25" t="s">
        <v>36</v>
      </c>
      <c r="IG18" s="25" t="s">
        <v>33</v>
      </c>
      <c r="IH18" s="25">
        <v>123.223</v>
      </c>
      <c r="II18" s="25" t="s">
        <v>34</v>
      </c>
    </row>
    <row r="19" spans="1:243" s="24" customFormat="1" ht="90" customHeight="1">
      <c r="A19" s="79">
        <v>1.06</v>
      </c>
      <c r="B19" s="75" t="s">
        <v>124</v>
      </c>
      <c r="C19" s="55" t="s">
        <v>58</v>
      </c>
      <c r="D19" s="78">
        <v>3</v>
      </c>
      <c r="E19" s="78" t="s">
        <v>157</v>
      </c>
      <c r="F19" s="47"/>
      <c r="G19" s="26"/>
      <c r="H19" s="20"/>
      <c r="I19" s="19" t="s">
        <v>35</v>
      </c>
      <c r="J19" s="21">
        <f t="shared" si="0"/>
        <v>1</v>
      </c>
      <c r="K19" s="22" t="s">
        <v>41</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23" t="str">
        <f t="shared" si="3"/>
        <v>INR Zero Only</v>
      </c>
      <c r="IE19" s="25">
        <v>1.01</v>
      </c>
      <c r="IF19" s="25" t="s">
        <v>36</v>
      </c>
      <c r="IG19" s="25" t="s">
        <v>33</v>
      </c>
      <c r="IH19" s="25">
        <v>123.223</v>
      </c>
      <c r="II19" s="25" t="s">
        <v>34</v>
      </c>
    </row>
    <row r="20" spans="1:243" s="24" customFormat="1" ht="38.25" customHeight="1">
      <c r="A20" s="79">
        <v>1.07</v>
      </c>
      <c r="B20" s="75" t="s">
        <v>125</v>
      </c>
      <c r="C20" s="55" t="s">
        <v>59</v>
      </c>
      <c r="D20" s="78">
        <v>8</v>
      </c>
      <c r="E20" s="78" t="s">
        <v>157</v>
      </c>
      <c r="F20" s="47"/>
      <c r="G20" s="26"/>
      <c r="H20" s="20"/>
      <c r="I20" s="19" t="s">
        <v>35</v>
      </c>
      <c r="J20" s="21">
        <f t="shared" si="0"/>
        <v>1</v>
      </c>
      <c r="K20" s="22" t="s">
        <v>41</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t="shared" si="1"/>
        <v>0</v>
      </c>
      <c r="BB20" s="45">
        <f t="shared" si="2"/>
        <v>0</v>
      </c>
      <c r="BC20" s="23" t="str">
        <f t="shared" si="3"/>
        <v>INR Zero Only</v>
      </c>
      <c r="IE20" s="25">
        <v>1.01</v>
      </c>
      <c r="IF20" s="25" t="s">
        <v>36</v>
      </c>
      <c r="IG20" s="25" t="s">
        <v>33</v>
      </c>
      <c r="IH20" s="25">
        <v>123.223</v>
      </c>
      <c r="II20" s="25" t="s">
        <v>34</v>
      </c>
    </row>
    <row r="21" spans="1:243" s="14" customFormat="1" ht="57" customHeight="1">
      <c r="A21" s="53">
        <v>2</v>
      </c>
      <c r="B21" s="76" t="s">
        <v>150</v>
      </c>
      <c r="C21" s="55" t="s">
        <v>60</v>
      </c>
      <c r="D21" s="70"/>
      <c r="E21" s="53"/>
      <c r="F21" s="18"/>
      <c r="G21" s="18"/>
      <c r="H21" s="18"/>
      <c r="I21" s="18"/>
      <c r="J21" s="18"/>
      <c r="K21" s="18"/>
      <c r="L21" s="18"/>
      <c r="M21" s="18"/>
      <c r="N21" s="18"/>
      <c r="O21" s="18"/>
      <c r="P21" s="18"/>
      <c r="Q21" s="18"/>
      <c r="R21" s="18"/>
      <c r="S21" s="13"/>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62"/>
      <c r="BB21" s="62"/>
      <c r="BC21" s="18"/>
      <c r="IE21" s="15"/>
      <c r="IF21" s="15"/>
      <c r="IG21" s="15"/>
      <c r="IH21" s="15"/>
      <c r="II21" s="15"/>
    </row>
    <row r="22" spans="1:243" s="24" customFormat="1" ht="37.5" customHeight="1">
      <c r="A22" s="79">
        <v>2.01</v>
      </c>
      <c r="B22" s="75" t="s">
        <v>127</v>
      </c>
      <c r="C22" s="55" t="s">
        <v>61</v>
      </c>
      <c r="D22" s="78">
        <v>3</v>
      </c>
      <c r="E22" s="78" t="s">
        <v>157</v>
      </c>
      <c r="F22" s="47"/>
      <c r="G22" s="26"/>
      <c r="H22" s="20"/>
      <c r="I22" s="19" t="s">
        <v>35</v>
      </c>
      <c r="J22" s="21">
        <f aca="true" t="shared" si="4" ref="J22:J30">IF(I22="Less(-)",-1,1)</f>
        <v>1</v>
      </c>
      <c r="K22" s="22" t="s">
        <v>41</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aca="true" t="shared" si="5" ref="BA22:BA30">total_amount_ba($B$2,$D$2,D22,F22,J22,K22,M22)</f>
        <v>0</v>
      </c>
      <c r="BB22" s="45">
        <f aca="true" t="shared" si="6" ref="BB22:BB30">BA22+SUM(N22:AZ22)</f>
        <v>0</v>
      </c>
      <c r="BC22" s="23" t="str">
        <f aca="true" t="shared" si="7" ref="BC22:BC30">SpellNumber(L22,BB22)</f>
        <v>INR Zero Only</v>
      </c>
      <c r="IE22" s="25">
        <v>1.01</v>
      </c>
      <c r="IF22" s="25" t="s">
        <v>36</v>
      </c>
      <c r="IG22" s="25" t="s">
        <v>33</v>
      </c>
      <c r="IH22" s="25">
        <v>123.223</v>
      </c>
      <c r="II22" s="25" t="s">
        <v>34</v>
      </c>
    </row>
    <row r="23" spans="1:243" s="24" customFormat="1" ht="42" customHeight="1">
      <c r="A23" s="79">
        <v>2.02</v>
      </c>
      <c r="B23" s="75" t="s">
        <v>158</v>
      </c>
      <c r="C23" s="55" t="s">
        <v>62</v>
      </c>
      <c r="D23" s="78">
        <v>3</v>
      </c>
      <c r="E23" s="78" t="s">
        <v>157</v>
      </c>
      <c r="F23" s="47"/>
      <c r="G23" s="26"/>
      <c r="H23" s="20"/>
      <c r="I23" s="19" t="s">
        <v>35</v>
      </c>
      <c r="J23" s="21">
        <f t="shared" si="4"/>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total_amount_ba($B$2,$D$2,D23,F23,J23,K23,M23)</f>
        <v>0</v>
      </c>
      <c r="BB23" s="45">
        <f>BA23+SUM(N23:AZ23)</f>
        <v>0</v>
      </c>
      <c r="BC23" s="23" t="str">
        <f>SpellNumber(L23,BB23)</f>
        <v>INR Zero Only</v>
      </c>
      <c r="IE23" s="25">
        <v>1.01</v>
      </c>
      <c r="IF23" s="25" t="s">
        <v>36</v>
      </c>
      <c r="IG23" s="25" t="s">
        <v>33</v>
      </c>
      <c r="IH23" s="25">
        <v>123.223</v>
      </c>
      <c r="II23" s="25" t="s">
        <v>34</v>
      </c>
    </row>
    <row r="24" spans="1:243" s="24" customFormat="1" ht="51" customHeight="1">
      <c r="A24" s="79">
        <v>2.03</v>
      </c>
      <c r="B24" s="75" t="s">
        <v>129</v>
      </c>
      <c r="C24" s="55" t="s">
        <v>63</v>
      </c>
      <c r="D24" s="78">
        <v>1</v>
      </c>
      <c r="E24" s="78" t="s">
        <v>54</v>
      </c>
      <c r="F24" s="47"/>
      <c r="G24" s="26"/>
      <c r="H24" s="20"/>
      <c r="I24" s="19" t="s">
        <v>35</v>
      </c>
      <c r="J24" s="21">
        <f t="shared" si="4"/>
        <v>1</v>
      </c>
      <c r="K24" s="22" t="s">
        <v>41</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total_amount_ba($B$2,$D$2,D24,F24,J24,K24,M24)</f>
        <v>0</v>
      </c>
      <c r="BB24" s="45">
        <f>BA24+SUM(N24:AZ24)</f>
        <v>0</v>
      </c>
      <c r="BC24" s="23" t="str">
        <f>SpellNumber(L24,BB24)</f>
        <v>INR Zero Only</v>
      </c>
      <c r="IE24" s="25">
        <v>1.01</v>
      </c>
      <c r="IF24" s="25" t="s">
        <v>36</v>
      </c>
      <c r="IG24" s="25" t="s">
        <v>33</v>
      </c>
      <c r="IH24" s="25">
        <v>123.223</v>
      </c>
      <c r="II24" s="25" t="s">
        <v>34</v>
      </c>
    </row>
    <row r="25" spans="1:243" s="24" customFormat="1" ht="49.5" customHeight="1">
      <c r="A25" s="79">
        <v>2.04</v>
      </c>
      <c r="B25" s="75" t="s">
        <v>126</v>
      </c>
      <c r="C25" s="55" t="s">
        <v>64</v>
      </c>
      <c r="D25" s="78">
        <v>3</v>
      </c>
      <c r="E25" s="78" t="s">
        <v>54</v>
      </c>
      <c r="F25" s="47"/>
      <c r="G25" s="26"/>
      <c r="H25" s="20"/>
      <c r="I25" s="19" t="s">
        <v>35</v>
      </c>
      <c r="J25" s="21">
        <f t="shared" si="4"/>
        <v>1</v>
      </c>
      <c r="K25" s="22" t="s">
        <v>41</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total_amount_ba($B$2,$D$2,D25,F25,J25,K25,M25)</f>
        <v>0</v>
      </c>
      <c r="BB25" s="45">
        <f>BA25+SUM(N25:AZ25)</f>
        <v>0</v>
      </c>
      <c r="BC25" s="23" t="str">
        <f>SpellNumber(L25,BB25)</f>
        <v>INR Zero Only</v>
      </c>
      <c r="IE25" s="25">
        <v>1.01</v>
      </c>
      <c r="IF25" s="25" t="s">
        <v>36</v>
      </c>
      <c r="IG25" s="25" t="s">
        <v>33</v>
      </c>
      <c r="IH25" s="25">
        <v>123.223</v>
      </c>
      <c r="II25" s="25" t="s">
        <v>34</v>
      </c>
    </row>
    <row r="26" spans="1:243" s="24" customFormat="1" ht="42" customHeight="1">
      <c r="A26" s="79">
        <v>2.05</v>
      </c>
      <c r="B26" s="75" t="s">
        <v>113</v>
      </c>
      <c r="C26" s="55" t="s">
        <v>65</v>
      </c>
      <c r="D26" s="78">
        <v>3</v>
      </c>
      <c r="E26" s="78" t="s">
        <v>157</v>
      </c>
      <c r="F26" s="47"/>
      <c r="G26" s="26"/>
      <c r="H26" s="20"/>
      <c r="I26" s="19" t="s">
        <v>35</v>
      </c>
      <c r="J26" s="21">
        <f t="shared" si="4"/>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5"/>
        <v>0</v>
      </c>
      <c r="BB26" s="45">
        <f t="shared" si="6"/>
        <v>0</v>
      </c>
      <c r="BC26" s="23" t="str">
        <f t="shared" si="7"/>
        <v>INR Zero Only</v>
      </c>
      <c r="IE26" s="25">
        <v>1.01</v>
      </c>
      <c r="IF26" s="25" t="s">
        <v>36</v>
      </c>
      <c r="IG26" s="25" t="s">
        <v>33</v>
      </c>
      <c r="IH26" s="25">
        <v>123.223</v>
      </c>
      <c r="II26" s="25" t="s">
        <v>34</v>
      </c>
    </row>
    <row r="27" spans="1:243" s="24" customFormat="1" ht="39.75" customHeight="1">
      <c r="A27" s="79">
        <v>2.06</v>
      </c>
      <c r="B27" s="75" t="s">
        <v>128</v>
      </c>
      <c r="C27" s="55" t="s">
        <v>66</v>
      </c>
      <c r="D27" s="78">
        <v>8</v>
      </c>
      <c r="E27" s="78" t="s">
        <v>157</v>
      </c>
      <c r="F27" s="47"/>
      <c r="G27" s="26"/>
      <c r="H27" s="20"/>
      <c r="I27" s="19" t="s">
        <v>35</v>
      </c>
      <c r="J27" s="21">
        <f t="shared" si="4"/>
        <v>1</v>
      </c>
      <c r="K27" s="22" t="s">
        <v>41</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5"/>
        <v>0</v>
      </c>
      <c r="BB27" s="45">
        <f t="shared" si="6"/>
        <v>0</v>
      </c>
      <c r="BC27" s="23" t="str">
        <f t="shared" si="7"/>
        <v>INR Zero Only</v>
      </c>
      <c r="IE27" s="25">
        <v>1.01</v>
      </c>
      <c r="IF27" s="25" t="s">
        <v>36</v>
      </c>
      <c r="IG27" s="25" t="s">
        <v>33</v>
      </c>
      <c r="IH27" s="25">
        <v>123.223</v>
      </c>
      <c r="II27" s="25" t="s">
        <v>34</v>
      </c>
    </row>
    <row r="28" spans="1:243" s="24" customFormat="1" ht="84" customHeight="1">
      <c r="A28" s="79">
        <v>3</v>
      </c>
      <c r="B28" s="75" t="s">
        <v>159</v>
      </c>
      <c r="C28" s="55" t="s">
        <v>67</v>
      </c>
      <c r="D28" s="78">
        <v>1</v>
      </c>
      <c r="E28" s="78" t="s">
        <v>109</v>
      </c>
      <c r="F28" s="47"/>
      <c r="G28" s="26"/>
      <c r="H28" s="20"/>
      <c r="I28" s="19" t="s">
        <v>35</v>
      </c>
      <c r="J28" s="21">
        <f t="shared" si="4"/>
        <v>1</v>
      </c>
      <c r="K28" s="22" t="s">
        <v>41</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5"/>
        <v>0</v>
      </c>
      <c r="BB28" s="45">
        <f t="shared" si="6"/>
        <v>0</v>
      </c>
      <c r="BC28" s="23" t="str">
        <f t="shared" si="7"/>
        <v>INR Zero Only</v>
      </c>
      <c r="IE28" s="25">
        <v>1.01</v>
      </c>
      <c r="IF28" s="25" t="s">
        <v>36</v>
      </c>
      <c r="IG28" s="25" t="s">
        <v>33</v>
      </c>
      <c r="IH28" s="25">
        <v>123.223</v>
      </c>
      <c r="II28" s="25" t="s">
        <v>34</v>
      </c>
    </row>
    <row r="29" spans="1:243" s="24" customFormat="1" ht="60" customHeight="1">
      <c r="A29" s="79">
        <v>4</v>
      </c>
      <c r="B29" s="75" t="s">
        <v>160</v>
      </c>
      <c r="C29" s="55" t="s">
        <v>68</v>
      </c>
      <c r="D29" s="78">
        <v>1</v>
      </c>
      <c r="E29" s="78" t="s">
        <v>109</v>
      </c>
      <c r="F29" s="47"/>
      <c r="G29" s="26"/>
      <c r="H29" s="20"/>
      <c r="I29" s="19" t="s">
        <v>35</v>
      </c>
      <c r="J29" s="21">
        <f t="shared" si="4"/>
        <v>1</v>
      </c>
      <c r="K29" s="22" t="s">
        <v>41</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 t="shared" si="5"/>
        <v>0</v>
      </c>
      <c r="BB29" s="45">
        <f t="shared" si="6"/>
        <v>0</v>
      </c>
      <c r="BC29" s="23" t="str">
        <f t="shared" si="7"/>
        <v>INR Zero Only</v>
      </c>
      <c r="IE29" s="25">
        <v>1.01</v>
      </c>
      <c r="IF29" s="25" t="s">
        <v>36</v>
      </c>
      <c r="IG29" s="25" t="s">
        <v>33</v>
      </c>
      <c r="IH29" s="25">
        <v>123.223</v>
      </c>
      <c r="II29" s="25" t="s">
        <v>34</v>
      </c>
    </row>
    <row r="30" spans="1:243" s="24" customFormat="1" ht="78.75" customHeight="1">
      <c r="A30" s="79">
        <v>5</v>
      </c>
      <c r="B30" s="75" t="s">
        <v>161</v>
      </c>
      <c r="C30" s="55" t="s">
        <v>69</v>
      </c>
      <c r="D30" s="78">
        <v>1</v>
      </c>
      <c r="E30" s="78" t="s">
        <v>109</v>
      </c>
      <c r="F30" s="47"/>
      <c r="G30" s="26"/>
      <c r="H30" s="20"/>
      <c r="I30" s="19" t="s">
        <v>35</v>
      </c>
      <c r="J30" s="21">
        <f t="shared" si="4"/>
        <v>1</v>
      </c>
      <c r="K30" s="22" t="s">
        <v>41</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 t="shared" si="5"/>
        <v>0</v>
      </c>
      <c r="BB30" s="45">
        <f t="shared" si="6"/>
        <v>0</v>
      </c>
      <c r="BC30" s="23" t="str">
        <f t="shared" si="7"/>
        <v>INR Zero Only</v>
      </c>
      <c r="IE30" s="25">
        <v>1.01</v>
      </c>
      <c r="IF30" s="25" t="s">
        <v>36</v>
      </c>
      <c r="IG30" s="25" t="s">
        <v>33</v>
      </c>
      <c r="IH30" s="25">
        <v>123.223</v>
      </c>
      <c r="II30" s="25" t="s">
        <v>34</v>
      </c>
    </row>
    <row r="31" spans="1:243" s="14" customFormat="1" ht="54" customHeight="1">
      <c r="A31" s="53">
        <v>6</v>
      </c>
      <c r="B31" s="76" t="s">
        <v>151</v>
      </c>
      <c r="C31" s="55" t="s">
        <v>70</v>
      </c>
      <c r="D31" s="70"/>
      <c r="E31" s="53"/>
      <c r="F31" s="18"/>
      <c r="G31" s="18"/>
      <c r="H31" s="18"/>
      <c r="I31" s="18"/>
      <c r="J31" s="18"/>
      <c r="K31" s="18"/>
      <c r="L31" s="18"/>
      <c r="M31" s="18"/>
      <c r="N31" s="18"/>
      <c r="O31" s="18"/>
      <c r="P31" s="18"/>
      <c r="Q31" s="18"/>
      <c r="R31" s="18"/>
      <c r="S31" s="13"/>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62"/>
      <c r="BB31" s="62"/>
      <c r="BC31" s="18"/>
      <c r="IE31" s="15"/>
      <c r="IF31" s="15"/>
      <c r="IG31" s="15"/>
      <c r="IH31" s="15"/>
      <c r="II31" s="15"/>
    </row>
    <row r="32" spans="1:243" s="24" customFormat="1" ht="40.5" customHeight="1">
      <c r="A32" s="79">
        <v>6.01</v>
      </c>
      <c r="B32" s="75" t="s">
        <v>162</v>
      </c>
      <c r="C32" s="55" t="s">
        <v>71</v>
      </c>
      <c r="D32" s="78">
        <v>27</v>
      </c>
      <c r="E32" s="78" t="s">
        <v>157</v>
      </c>
      <c r="F32" s="47"/>
      <c r="G32" s="26"/>
      <c r="H32" s="20"/>
      <c r="I32" s="19" t="s">
        <v>35</v>
      </c>
      <c r="J32" s="21">
        <f>IF(I32="Less(-)",-1,1)</f>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total_amount_ba($B$2,$D$2,D32,F32,J32,K32,M32)</f>
        <v>0</v>
      </c>
      <c r="BB32" s="45">
        <f>BA32+SUM(N32:AZ32)</f>
        <v>0</v>
      </c>
      <c r="BC32" s="23" t="str">
        <f>SpellNumber(L32,BB32)</f>
        <v>INR Zero Only</v>
      </c>
      <c r="IE32" s="25">
        <v>1.01</v>
      </c>
      <c r="IF32" s="25" t="s">
        <v>36</v>
      </c>
      <c r="IG32" s="25" t="s">
        <v>33</v>
      </c>
      <c r="IH32" s="25">
        <v>123.223</v>
      </c>
      <c r="II32" s="25" t="s">
        <v>34</v>
      </c>
    </row>
    <row r="33" spans="1:243" s="24" customFormat="1" ht="37.5" customHeight="1">
      <c r="A33" s="79">
        <v>6.02</v>
      </c>
      <c r="B33" s="75" t="s">
        <v>163</v>
      </c>
      <c r="C33" s="55" t="s">
        <v>72</v>
      </c>
      <c r="D33" s="78">
        <v>12</v>
      </c>
      <c r="E33" s="78" t="s">
        <v>165</v>
      </c>
      <c r="F33" s="47"/>
      <c r="G33" s="26"/>
      <c r="H33" s="20"/>
      <c r="I33" s="19" t="s">
        <v>35</v>
      </c>
      <c r="J33" s="21">
        <f>IF(I33="Less(-)",-1,1)</f>
        <v>1</v>
      </c>
      <c r="K33" s="22" t="s">
        <v>41</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total_amount_ba($B$2,$D$2,D33,F33,J33,K33,M33)</f>
        <v>0</v>
      </c>
      <c r="BB33" s="45">
        <f>BA33+SUM(N33:AZ33)</f>
        <v>0</v>
      </c>
      <c r="BC33" s="23" t="str">
        <f>SpellNumber(L33,BB33)</f>
        <v>INR Zero Only</v>
      </c>
      <c r="IE33" s="25">
        <v>1.01</v>
      </c>
      <c r="IF33" s="25" t="s">
        <v>36</v>
      </c>
      <c r="IG33" s="25" t="s">
        <v>33</v>
      </c>
      <c r="IH33" s="25">
        <v>123.223</v>
      </c>
      <c r="II33" s="25" t="s">
        <v>34</v>
      </c>
    </row>
    <row r="34" spans="1:243" s="24" customFormat="1" ht="37.5" customHeight="1">
      <c r="A34" s="79">
        <v>6.03</v>
      </c>
      <c r="B34" s="75" t="s">
        <v>164</v>
      </c>
      <c r="C34" s="55" t="s">
        <v>73</v>
      </c>
      <c r="D34" s="78">
        <v>6</v>
      </c>
      <c r="E34" s="78" t="s">
        <v>165</v>
      </c>
      <c r="F34" s="47"/>
      <c r="G34" s="26"/>
      <c r="H34" s="20"/>
      <c r="I34" s="19" t="s">
        <v>35</v>
      </c>
      <c r="J34" s="21">
        <f>IF(I34="Less(-)",-1,1)</f>
        <v>1</v>
      </c>
      <c r="K34" s="22" t="s">
        <v>41</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total_amount_ba($B$2,$D$2,D34,F34,J34,K34,M34)</f>
        <v>0</v>
      </c>
      <c r="BB34" s="45">
        <f>BA34+SUM(N34:AZ34)</f>
        <v>0</v>
      </c>
      <c r="BC34" s="23" t="str">
        <f>SpellNumber(L34,BB34)</f>
        <v>INR Zero Only</v>
      </c>
      <c r="IE34" s="25">
        <v>1.01</v>
      </c>
      <c r="IF34" s="25" t="s">
        <v>36</v>
      </c>
      <c r="IG34" s="25" t="s">
        <v>33</v>
      </c>
      <c r="IH34" s="25">
        <v>123.223</v>
      </c>
      <c r="II34" s="25" t="s">
        <v>34</v>
      </c>
    </row>
    <row r="35" spans="1:243" s="24" customFormat="1" ht="28.5" customHeight="1">
      <c r="A35" s="79">
        <v>7</v>
      </c>
      <c r="B35" s="75" t="s">
        <v>110</v>
      </c>
      <c r="C35" s="55" t="s">
        <v>74</v>
      </c>
      <c r="D35" s="78">
        <v>500</v>
      </c>
      <c r="E35" s="78" t="s">
        <v>116</v>
      </c>
      <c r="F35" s="47"/>
      <c r="G35" s="26"/>
      <c r="H35" s="20"/>
      <c r="I35" s="19" t="s">
        <v>35</v>
      </c>
      <c r="J35" s="21">
        <f>IF(I35="Less(-)",-1,1)</f>
        <v>1</v>
      </c>
      <c r="K35" s="22" t="s">
        <v>41</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total_amount_ba($B$2,$D$2,D35,F35,J35,K35,M35)</f>
        <v>0</v>
      </c>
      <c r="BB35" s="45">
        <f>BA35+SUM(N35:AZ35)</f>
        <v>0</v>
      </c>
      <c r="BC35" s="23" t="str">
        <f>SpellNumber(L35,BB35)</f>
        <v>INR Zero Only</v>
      </c>
      <c r="IE35" s="25">
        <v>1.01</v>
      </c>
      <c r="IF35" s="25" t="s">
        <v>36</v>
      </c>
      <c r="IG35" s="25" t="s">
        <v>33</v>
      </c>
      <c r="IH35" s="25">
        <v>123.223</v>
      </c>
      <c r="II35" s="25" t="s">
        <v>34</v>
      </c>
    </row>
    <row r="36" spans="1:243" s="14" customFormat="1" ht="37.5" customHeight="1">
      <c r="A36" s="53">
        <v>8</v>
      </c>
      <c r="B36" s="76" t="s">
        <v>153</v>
      </c>
      <c r="C36" s="55" t="s">
        <v>75</v>
      </c>
      <c r="D36" s="70"/>
      <c r="E36" s="53"/>
      <c r="F36" s="18"/>
      <c r="G36" s="18"/>
      <c r="H36" s="18"/>
      <c r="I36" s="18"/>
      <c r="J36" s="18"/>
      <c r="K36" s="18"/>
      <c r="L36" s="18"/>
      <c r="M36" s="18"/>
      <c r="N36" s="18"/>
      <c r="O36" s="18"/>
      <c r="P36" s="18"/>
      <c r="Q36" s="18"/>
      <c r="R36" s="18"/>
      <c r="S36" s="13"/>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62"/>
      <c r="BB36" s="62"/>
      <c r="BC36" s="18"/>
      <c r="IE36" s="15"/>
      <c r="IF36" s="15"/>
      <c r="IG36" s="15"/>
      <c r="IH36" s="15"/>
      <c r="II36" s="15"/>
    </row>
    <row r="37" spans="1:243" s="24" customFormat="1" ht="32.25" customHeight="1">
      <c r="A37" s="79">
        <v>8.01</v>
      </c>
      <c r="B37" s="77" t="s">
        <v>132</v>
      </c>
      <c r="C37" s="55" t="s">
        <v>76</v>
      </c>
      <c r="D37" s="78">
        <v>500</v>
      </c>
      <c r="E37" s="78" t="s">
        <v>116</v>
      </c>
      <c r="F37" s="47"/>
      <c r="G37" s="26"/>
      <c r="H37" s="20"/>
      <c r="I37" s="19" t="s">
        <v>35</v>
      </c>
      <c r="J37" s="21">
        <f>IF(I37="Less(-)",-1,1)</f>
        <v>1</v>
      </c>
      <c r="K37" s="22" t="s">
        <v>41</v>
      </c>
      <c r="L37" s="22" t="s">
        <v>7</v>
      </c>
      <c r="M37" s="48"/>
      <c r="N37" s="42"/>
      <c r="O37" s="42"/>
      <c r="P37" s="46"/>
      <c r="Q37" s="42"/>
      <c r="R37" s="42"/>
      <c r="S37" s="43"/>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total_amount_ba($B$2,$D$2,D37,F37,J37,K37,M37)</f>
        <v>0</v>
      </c>
      <c r="BB37" s="45">
        <f>BA37+SUM(N37:AZ37)</f>
        <v>0</v>
      </c>
      <c r="BC37" s="23" t="str">
        <f>SpellNumber(L37,BB37)</f>
        <v>INR Zero Only</v>
      </c>
      <c r="IE37" s="25">
        <v>1.01</v>
      </c>
      <c r="IF37" s="25" t="s">
        <v>36</v>
      </c>
      <c r="IG37" s="25" t="s">
        <v>33</v>
      </c>
      <c r="IH37" s="25">
        <v>123.223</v>
      </c>
      <c r="II37" s="25" t="s">
        <v>34</v>
      </c>
    </row>
    <row r="38" spans="1:243" s="24" customFormat="1" ht="34.5" customHeight="1">
      <c r="A38" s="79">
        <v>8.02</v>
      </c>
      <c r="B38" s="77" t="s">
        <v>133</v>
      </c>
      <c r="C38" s="55" t="s">
        <v>77</v>
      </c>
      <c r="D38" s="78">
        <v>500</v>
      </c>
      <c r="E38" s="78" t="s">
        <v>116</v>
      </c>
      <c r="F38" s="47"/>
      <c r="G38" s="26"/>
      <c r="H38" s="20"/>
      <c r="I38" s="19" t="s">
        <v>35</v>
      </c>
      <c r="J38" s="21">
        <f>IF(I38="Less(-)",-1,1)</f>
        <v>1</v>
      </c>
      <c r="K38" s="22" t="s">
        <v>41</v>
      </c>
      <c r="L38" s="22" t="s">
        <v>7</v>
      </c>
      <c r="M38" s="48"/>
      <c r="N38" s="42"/>
      <c r="O38" s="42"/>
      <c r="P38" s="46"/>
      <c r="Q38" s="42"/>
      <c r="R38" s="42"/>
      <c r="S38" s="43"/>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total_amount_ba($B$2,$D$2,D38,F38,J38,K38,M38)</f>
        <v>0</v>
      </c>
      <c r="BB38" s="45">
        <f>BA38+SUM(N38:AZ38)</f>
        <v>0</v>
      </c>
      <c r="BC38" s="23" t="str">
        <f>SpellNumber(L38,BB38)</f>
        <v>INR Zero Only</v>
      </c>
      <c r="IE38" s="25">
        <v>1.01</v>
      </c>
      <c r="IF38" s="25" t="s">
        <v>36</v>
      </c>
      <c r="IG38" s="25" t="s">
        <v>33</v>
      </c>
      <c r="IH38" s="25">
        <v>123.223</v>
      </c>
      <c r="II38" s="25" t="s">
        <v>34</v>
      </c>
    </row>
    <row r="39" spans="1:243" s="24" customFormat="1" ht="33.75" customHeight="1">
      <c r="A39" s="79">
        <v>8.03</v>
      </c>
      <c r="B39" s="77" t="s">
        <v>134</v>
      </c>
      <c r="C39" s="55" t="s">
        <v>78</v>
      </c>
      <c r="D39" s="78">
        <v>500</v>
      </c>
      <c r="E39" s="78" t="s">
        <v>116</v>
      </c>
      <c r="F39" s="47"/>
      <c r="G39" s="26"/>
      <c r="H39" s="20"/>
      <c r="I39" s="19" t="s">
        <v>35</v>
      </c>
      <c r="J39" s="21">
        <f>IF(I39="Less(-)",-1,1)</f>
        <v>1</v>
      </c>
      <c r="K39" s="22" t="s">
        <v>41</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total_amount_ba($B$2,$D$2,D39,F39,J39,K39,M39)</f>
        <v>0</v>
      </c>
      <c r="BB39" s="45">
        <f>BA39+SUM(N39:AZ39)</f>
        <v>0</v>
      </c>
      <c r="BC39" s="23" t="str">
        <f>SpellNumber(L39,BB39)</f>
        <v>INR Zero Only</v>
      </c>
      <c r="IE39" s="25">
        <v>1.01</v>
      </c>
      <c r="IF39" s="25" t="s">
        <v>36</v>
      </c>
      <c r="IG39" s="25" t="s">
        <v>33</v>
      </c>
      <c r="IH39" s="25">
        <v>123.223</v>
      </c>
      <c r="II39" s="25" t="s">
        <v>34</v>
      </c>
    </row>
    <row r="40" spans="1:243" s="14" customFormat="1" ht="30" customHeight="1">
      <c r="A40" s="53">
        <v>9</v>
      </c>
      <c r="B40" s="76" t="s">
        <v>154</v>
      </c>
      <c r="C40" s="55" t="s">
        <v>79</v>
      </c>
      <c r="D40" s="70"/>
      <c r="E40" s="53"/>
      <c r="F40" s="18"/>
      <c r="G40" s="18"/>
      <c r="H40" s="18"/>
      <c r="I40" s="18"/>
      <c r="J40" s="18"/>
      <c r="K40" s="18"/>
      <c r="L40" s="18"/>
      <c r="M40" s="18"/>
      <c r="N40" s="18"/>
      <c r="O40" s="18"/>
      <c r="P40" s="18"/>
      <c r="Q40" s="18"/>
      <c r="R40" s="18"/>
      <c r="S40" s="13"/>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62"/>
      <c r="BB40" s="62"/>
      <c r="BC40" s="18"/>
      <c r="IE40" s="15"/>
      <c r="IF40" s="15"/>
      <c r="IG40" s="15"/>
      <c r="IH40" s="15"/>
      <c r="II40" s="15"/>
    </row>
    <row r="41" spans="1:243" s="24" customFormat="1" ht="31.5" customHeight="1">
      <c r="A41" s="79">
        <v>9.01</v>
      </c>
      <c r="B41" s="75" t="s">
        <v>136</v>
      </c>
      <c r="C41" s="55" t="s">
        <v>80</v>
      </c>
      <c r="D41" s="78">
        <v>500</v>
      </c>
      <c r="E41" s="78" t="s">
        <v>116</v>
      </c>
      <c r="F41" s="47"/>
      <c r="G41" s="26"/>
      <c r="H41" s="20"/>
      <c r="I41" s="19" t="s">
        <v>35</v>
      </c>
      <c r="J41" s="21">
        <f>IF(I41="Less(-)",-1,1)</f>
        <v>1</v>
      </c>
      <c r="K41" s="22" t="s">
        <v>41</v>
      </c>
      <c r="L41" s="22" t="s">
        <v>7</v>
      </c>
      <c r="M41" s="48"/>
      <c r="N41" s="42"/>
      <c r="O41" s="42"/>
      <c r="P41" s="46"/>
      <c r="Q41" s="42"/>
      <c r="R41" s="42"/>
      <c r="S41" s="43"/>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total_amount_ba($B$2,$D$2,D41,F41,J41,K41,M41)</f>
        <v>0</v>
      </c>
      <c r="BB41" s="45">
        <f>BA41+SUM(N41:AZ41)</f>
        <v>0</v>
      </c>
      <c r="BC41" s="23" t="str">
        <f>SpellNumber(L41,BB41)</f>
        <v>INR Zero Only</v>
      </c>
      <c r="IE41" s="25">
        <v>1.01</v>
      </c>
      <c r="IF41" s="25" t="s">
        <v>36</v>
      </c>
      <c r="IG41" s="25" t="s">
        <v>33</v>
      </c>
      <c r="IH41" s="25">
        <v>123.223</v>
      </c>
      <c r="II41" s="25" t="s">
        <v>34</v>
      </c>
    </row>
    <row r="42" spans="1:243" s="24" customFormat="1" ht="29.25" customHeight="1">
      <c r="A42" s="79">
        <v>9.02</v>
      </c>
      <c r="B42" s="75" t="s">
        <v>137</v>
      </c>
      <c r="C42" s="55" t="s">
        <v>81</v>
      </c>
      <c r="D42" s="78">
        <v>500</v>
      </c>
      <c r="E42" s="78" t="s">
        <v>116</v>
      </c>
      <c r="F42" s="47"/>
      <c r="G42" s="26"/>
      <c r="H42" s="20"/>
      <c r="I42" s="19" t="s">
        <v>35</v>
      </c>
      <c r="J42" s="21">
        <f>IF(I42="Less(-)",-1,1)</f>
        <v>1</v>
      </c>
      <c r="K42" s="22" t="s">
        <v>41</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total_amount_ba($B$2,$D$2,D42,F42,J42,K42,M42)</f>
        <v>0</v>
      </c>
      <c r="BB42" s="45">
        <f>BA42+SUM(N42:AZ42)</f>
        <v>0</v>
      </c>
      <c r="BC42" s="23" t="str">
        <f>SpellNumber(L42,BB42)</f>
        <v>INR Zero Only</v>
      </c>
      <c r="IE42" s="25">
        <v>1.01</v>
      </c>
      <c r="IF42" s="25" t="s">
        <v>36</v>
      </c>
      <c r="IG42" s="25" t="s">
        <v>33</v>
      </c>
      <c r="IH42" s="25">
        <v>123.223</v>
      </c>
      <c r="II42" s="25" t="s">
        <v>34</v>
      </c>
    </row>
    <row r="43" spans="1:243" s="24" customFormat="1" ht="33" customHeight="1">
      <c r="A43" s="79">
        <v>9.03</v>
      </c>
      <c r="B43" s="77" t="s">
        <v>138</v>
      </c>
      <c r="C43" s="55" t="s">
        <v>82</v>
      </c>
      <c r="D43" s="78">
        <v>500</v>
      </c>
      <c r="E43" s="78" t="s">
        <v>116</v>
      </c>
      <c r="F43" s="47"/>
      <c r="G43" s="26"/>
      <c r="H43" s="20"/>
      <c r="I43" s="19" t="s">
        <v>35</v>
      </c>
      <c r="J43" s="21">
        <f>IF(I43="Less(-)",-1,1)</f>
        <v>1</v>
      </c>
      <c r="K43" s="22" t="s">
        <v>41</v>
      </c>
      <c r="L43" s="22" t="s">
        <v>7</v>
      </c>
      <c r="M43" s="48"/>
      <c r="N43" s="42"/>
      <c r="O43" s="42"/>
      <c r="P43" s="46"/>
      <c r="Q43" s="42"/>
      <c r="R43" s="42"/>
      <c r="S43" s="43"/>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5">
        <f>total_amount_ba($B$2,$D$2,D43,F43,J43,K43,M43)</f>
        <v>0</v>
      </c>
      <c r="BB43" s="45">
        <f>BA43+SUM(N43:AZ43)</f>
        <v>0</v>
      </c>
      <c r="BC43" s="23" t="str">
        <f>SpellNumber(L43,BB43)</f>
        <v>INR Zero Only</v>
      </c>
      <c r="IE43" s="25">
        <v>1.01</v>
      </c>
      <c r="IF43" s="25" t="s">
        <v>36</v>
      </c>
      <c r="IG43" s="25" t="s">
        <v>33</v>
      </c>
      <c r="IH43" s="25">
        <v>123.223</v>
      </c>
      <c r="II43" s="25" t="s">
        <v>34</v>
      </c>
    </row>
    <row r="44" spans="1:243" s="24" customFormat="1" ht="59.25" customHeight="1">
      <c r="A44" s="53">
        <v>10</v>
      </c>
      <c r="B44" s="74" t="s">
        <v>184</v>
      </c>
      <c r="C44" s="55" t="s">
        <v>83</v>
      </c>
      <c r="D44" s="78">
        <v>1</v>
      </c>
      <c r="E44" s="78" t="s">
        <v>109</v>
      </c>
      <c r="F44" s="47"/>
      <c r="G44" s="26"/>
      <c r="H44" s="20"/>
      <c r="I44" s="19" t="s">
        <v>35</v>
      </c>
      <c r="J44" s="21">
        <f>IF(I44="Less(-)",-1,1)</f>
        <v>1</v>
      </c>
      <c r="K44" s="22" t="s">
        <v>41</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total_amount_ba($B$2,$D$2,D44,F44,J44,K44,M44)</f>
        <v>0</v>
      </c>
      <c r="BB44" s="45">
        <f>BA44+SUM(N44:AZ44)</f>
        <v>0</v>
      </c>
      <c r="BC44" s="23" t="str">
        <f>SpellNumber(L44,BB44)</f>
        <v>INR Zero Only</v>
      </c>
      <c r="IE44" s="25">
        <v>1.01</v>
      </c>
      <c r="IF44" s="25" t="s">
        <v>36</v>
      </c>
      <c r="IG44" s="25" t="s">
        <v>33</v>
      </c>
      <c r="IH44" s="25">
        <v>123.223</v>
      </c>
      <c r="II44" s="25" t="s">
        <v>34</v>
      </c>
    </row>
    <row r="45" spans="1:243" s="14" customFormat="1" ht="37.5" customHeight="1">
      <c r="A45" s="53">
        <v>11</v>
      </c>
      <c r="B45" s="76" t="s">
        <v>185</v>
      </c>
      <c r="C45" s="55" t="s">
        <v>84</v>
      </c>
      <c r="D45" s="70"/>
      <c r="E45" s="53"/>
      <c r="F45" s="18"/>
      <c r="G45" s="18"/>
      <c r="H45" s="18"/>
      <c r="I45" s="18"/>
      <c r="J45" s="18"/>
      <c r="K45" s="18"/>
      <c r="L45" s="18"/>
      <c r="M45" s="18"/>
      <c r="N45" s="18"/>
      <c r="O45" s="18"/>
      <c r="P45" s="18"/>
      <c r="Q45" s="18"/>
      <c r="R45" s="18"/>
      <c r="S45" s="13"/>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62"/>
      <c r="BB45" s="62"/>
      <c r="BC45" s="18"/>
      <c r="IE45" s="15"/>
      <c r="IF45" s="15"/>
      <c r="IG45" s="15"/>
      <c r="IH45" s="15"/>
      <c r="II45" s="15"/>
    </row>
    <row r="46" spans="1:243" s="24" customFormat="1" ht="32.25" customHeight="1">
      <c r="A46" s="53">
        <v>11.01</v>
      </c>
      <c r="B46" s="81" t="s">
        <v>186</v>
      </c>
      <c r="C46" s="55" t="s">
        <v>85</v>
      </c>
      <c r="D46" s="83">
        <v>7</v>
      </c>
      <c r="E46" s="78" t="s">
        <v>171</v>
      </c>
      <c r="F46" s="47"/>
      <c r="G46" s="26"/>
      <c r="H46" s="20"/>
      <c r="I46" s="19" t="s">
        <v>35</v>
      </c>
      <c r="J46" s="21">
        <f>IF(I46="Less(-)",-1,1)</f>
        <v>1</v>
      </c>
      <c r="K46" s="22" t="s">
        <v>41</v>
      </c>
      <c r="L46" s="22" t="s">
        <v>7</v>
      </c>
      <c r="M46" s="48"/>
      <c r="N46" s="42"/>
      <c r="O46" s="42"/>
      <c r="P46" s="46"/>
      <c r="Q46" s="42"/>
      <c r="R46" s="42"/>
      <c r="S46" s="43"/>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5">
        <f>total_amount_ba($B$2,$D$2,D46,F46,J46,K46,M46)</f>
        <v>0</v>
      </c>
      <c r="BB46" s="45">
        <f>BA46+SUM(N46:AZ46)</f>
        <v>0</v>
      </c>
      <c r="BC46" s="23" t="str">
        <f>SpellNumber(L46,BB46)</f>
        <v>INR Zero Only</v>
      </c>
      <c r="IE46" s="25">
        <v>1.01</v>
      </c>
      <c r="IF46" s="25" t="s">
        <v>36</v>
      </c>
      <c r="IG46" s="25" t="s">
        <v>33</v>
      </c>
      <c r="IH46" s="25">
        <v>123.223</v>
      </c>
      <c r="II46" s="25" t="s">
        <v>34</v>
      </c>
    </row>
    <row r="47" spans="1:243" s="24" customFormat="1" ht="36" customHeight="1">
      <c r="A47" s="53">
        <v>11.02</v>
      </c>
      <c r="B47" s="81" t="s">
        <v>173</v>
      </c>
      <c r="C47" s="55" t="s">
        <v>86</v>
      </c>
      <c r="D47" s="83">
        <v>3.5</v>
      </c>
      <c r="E47" s="78" t="s">
        <v>171</v>
      </c>
      <c r="F47" s="47"/>
      <c r="G47" s="26"/>
      <c r="H47" s="20"/>
      <c r="I47" s="19" t="s">
        <v>35</v>
      </c>
      <c r="J47" s="21">
        <f>IF(I47="Less(-)",-1,1)</f>
        <v>1</v>
      </c>
      <c r="K47" s="22" t="s">
        <v>41</v>
      </c>
      <c r="L47" s="22" t="s">
        <v>7</v>
      </c>
      <c r="M47" s="48"/>
      <c r="N47" s="42"/>
      <c r="O47" s="42"/>
      <c r="P47" s="46"/>
      <c r="Q47" s="42"/>
      <c r="R47" s="42"/>
      <c r="S47" s="43"/>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5">
        <f>total_amount_ba($B$2,$D$2,D47,F47,J47,K47,M47)</f>
        <v>0</v>
      </c>
      <c r="BB47" s="45">
        <f>BA47+SUM(N47:AZ47)</f>
        <v>0</v>
      </c>
      <c r="BC47" s="23" t="str">
        <f>SpellNumber(L47,BB47)</f>
        <v>INR Zero Only</v>
      </c>
      <c r="IE47" s="25">
        <v>1.01</v>
      </c>
      <c r="IF47" s="25" t="s">
        <v>36</v>
      </c>
      <c r="IG47" s="25" t="s">
        <v>33</v>
      </c>
      <c r="IH47" s="25">
        <v>123.223</v>
      </c>
      <c r="II47" s="25" t="s">
        <v>34</v>
      </c>
    </row>
    <row r="48" spans="1:243" s="24" customFormat="1" ht="63" customHeight="1">
      <c r="A48" s="53">
        <v>12</v>
      </c>
      <c r="B48" s="76" t="s">
        <v>233</v>
      </c>
      <c r="C48" s="55" t="s">
        <v>87</v>
      </c>
      <c r="D48" s="78">
        <v>4</v>
      </c>
      <c r="E48" s="78" t="s">
        <v>157</v>
      </c>
      <c r="F48" s="47"/>
      <c r="G48" s="26"/>
      <c r="H48" s="20"/>
      <c r="I48" s="19" t="s">
        <v>35</v>
      </c>
      <c r="J48" s="21">
        <f>IF(I48="Less(-)",-1,1)</f>
        <v>1</v>
      </c>
      <c r="K48" s="22" t="s">
        <v>41</v>
      </c>
      <c r="L48" s="22" t="s">
        <v>7</v>
      </c>
      <c r="M48" s="48"/>
      <c r="N48" s="42"/>
      <c r="O48" s="42"/>
      <c r="P48" s="46"/>
      <c r="Q48" s="42"/>
      <c r="R48" s="42"/>
      <c r="S48" s="43"/>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5">
        <f>total_amount_ba($B$2,$D$2,D48,F48,J48,K48,M48)</f>
        <v>0</v>
      </c>
      <c r="BB48" s="45">
        <f>BA48+SUM(N48:AZ48)</f>
        <v>0</v>
      </c>
      <c r="BC48" s="23" t="str">
        <f>SpellNumber(L48,BB48)</f>
        <v>INR Zero Only</v>
      </c>
      <c r="IE48" s="25">
        <v>1.01</v>
      </c>
      <c r="IF48" s="25" t="s">
        <v>36</v>
      </c>
      <c r="IG48" s="25" t="s">
        <v>33</v>
      </c>
      <c r="IH48" s="25">
        <v>123.223</v>
      </c>
      <c r="II48" s="25" t="s">
        <v>34</v>
      </c>
    </row>
    <row r="49" spans="1:243" s="14" customFormat="1" ht="51" customHeight="1">
      <c r="A49" s="53">
        <v>13</v>
      </c>
      <c r="B49" s="76" t="s">
        <v>152</v>
      </c>
      <c r="C49" s="55" t="s">
        <v>88</v>
      </c>
      <c r="D49" s="70"/>
      <c r="E49" s="53"/>
      <c r="F49" s="18"/>
      <c r="G49" s="18"/>
      <c r="H49" s="18"/>
      <c r="I49" s="18"/>
      <c r="J49" s="18"/>
      <c r="K49" s="18"/>
      <c r="L49" s="18"/>
      <c r="M49" s="18"/>
      <c r="N49" s="18"/>
      <c r="O49" s="18"/>
      <c r="P49" s="18"/>
      <c r="Q49" s="18"/>
      <c r="R49" s="18"/>
      <c r="S49" s="13"/>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62"/>
      <c r="BB49" s="62"/>
      <c r="BC49" s="18"/>
      <c r="IE49" s="15"/>
      <c r="IF49" s="15"/>
      <c r="IG49" s="15"/>
      <c r="IH49" s="15"/>
      <c r="II49" s="15"/>
    </row>
    <row r="50" spans="1:243" s="24" customFormat="1" ht="43.5" customHeight="1">
      <c r="A50" s="79">
        <v>13.01</v>
      </c>
      <c r="B50" s="75" t="s">
        <v>167</v>
      </c>
      <c r="C50" s="55" t="s">
        <v>89</v>
      </c>
      <c r="D50" s="78">
        <v>200</v>
      </c>
      <c r="E50" s="78" t="s">
        <v>116</v>
      </c>
      <c r="F50" s="47"/>
      <c r="G50" s="26"/>
      <c r="H50" s="20"/>
      <c r="I50" s="19" t="s">
        <v>35</v>
      </c>
      <c r="J50" s="21">
        <f>IF(I50="Less(-)",-1,1)</f>
        <v>1</v>
      </c>
      <c r="K50" s="22" t="s">
        <v>41</v>
      </c>
      <c r="L50" s="22" t="s">
        <v>7</v>
      </c>
      <c r="M50" s="48"/>
      <c r="N50" s="42"/>
      <c r="O50" s="42"/>
      <c r="P50" s="46"/>
      <c r="Q50" s="42"/>
      <c r="R50" s="42"/>
      <c r="S50" s="43"/>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5">
        <f>total_amount_ba($B$2,$D$2,D50,F50,J50,K50,M50)</f>
        <v>0</v>
      </c>
      <c r="BB50" s="45">
        <f>BA50+SUM(N50:AZ50)</f>
        <v>0</v>
      </c>
      <c r="BC50" s="23" t="str">
        <f>SpellNumber(L50,BB50)</f>
        <v>INR Zero Only</v>
      </c>
      <c r="IE50" s="25">
        <v>1.01</v>
      </c>
      <c r="IF50" s="25" t="s">
        <v>36</v>
      </c>
      <c r="IG50" s="25" t="s">
        <v>33</v>
      </c>
      <c r="IH50" s="25">
        <v>123.223</v>
      </c>
      <c r="II50" s="25" t="s">
        <v>34</v>
      </c>
    </row>
    <row r="51" spans="1:243" s="24" customFormat="1" ht="60" customHeight="1">
      <c r="A51" s="79">
        <v>13.02</v>
      </c>
      <c r="B51" s="75" t="s">
        <v>168</v>
      </c>
      <c r="C51" s="55" t="s">
        <v>90</v>
      </c>
      <c r="D51" s="78">
        <v>50</v>
      </c>
      <c r="E51" s="78" t="s">
        <v>116</v>
      </c>
      <c r="F51" s="47"/>
      <c r="G51" s="26"/>
      <c r="H51" s="20"/>
      <c r="I51" s="19" t="s">
        <v>35</v>
      </c>
      <c r="J51" s="21">
        <f>IF(I51="Less(-)",-1,1)</f>
        <v>1</v>
      </c>
      <c r="K51" s="22" t="s">
        <v>41</v>
      </c>
      <c r="L51" s="22" t="s">
        <v>7</v>
      </c>
      <c r="M51" s="48"/>
      <c r="N51" s="42"/>
      <c r="O51" s="42"/>
      <c r="P51" s="46"/>
      <c r="Q51" s="42"/>
      <c r="R51" s="42"/>
      <c r="S51" s="43"/>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5">
        <f>total_amount_ba($B$2,$D$2,D51,F51,J51,K51,M51)</f>
        <v>0</v>
      </c>
      <c r="BB51" s="45">
        <f>BA51+SUM(N51:AZ51)</f>
        <v>0</v>
      </c>
      <c r="BC51" s="23" t="str">
        <f>SpellNumber(L51,BB51)</f>
        <v>INR Zero Only</v>
      </c>
      <c r="IE51" s="25">
        <v>1.01</v>
      </c>
      <c r="IF51" s="25" t="s">
        <v>36</v>
      </c>
      <c r="IG51" s="25" t="s">
        <v>33</v>
      </c>
      <c r="IH51" s="25">
        <v>123.223</v>
      </c>
      <c r="II51" s="25" t="s">
        <v>34</v>
      </c>
    </row>
    <row r="52" spans="1:243" s="24" customFormat="1" ht="42.75" customHeight="1">
      <c r="A52" s="79">
        <v>13.03</v>
      </c>
      <c r="B52" s="75" t="s">
        <v>169</v>
      </c>
      <c r="C52" s="55" t="s">
        <v>91</v>
      </c>
      <c r="D52" s="78">
        <v>5</v>
      </c>
      <c r="E52" s="78" t="s">
        <v>157</v>
      </c>
      <c r="F52" s="47"/>
      <c r="G52" s="26"/>
      <c r="H52" s="20"/>
      <c r="I52" s="19" t="s">
        <v>35</v>
      </c>
      <c r="J52" s="21">
        <f>IF(I52="Less(-)",-1,1)</f>
        <v>1</v>
      </c>
      <c r="K52" s="22" t="s">
        <v>41</v>
      </c>
      <c r="L52" s="22" t="s">
        <v>7</v>
      </c>
      <c r="M52" s="48"/>
      <c r="N52" s="42"/>
      <c r="O52" s="42"/>
      <c r="P52" s="46"/>
      <c r="Q52" s="42"/>
      <c r="R52" s="42"/>
      <c r="S52" s="43"/>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f>total_amount_ba($B$2,$D$2,D52,F52,J52,K52,M52)</f>
        <v>0</v>
      </c>
      <c r="BB52" s="45">
        <f>BA52+SUM(N52:AZ52)</f>
        <v>0</v>
      </c>
      <c r="BC52" s="23" t="str">
        <f>SpellNumber(L52,BB52)</f>
        <v>INR Zero Only</v>
      </c>
      <c r="IE52" s="25">
        <v>1.01</v>
      </c>
      <c r="IF52" s="25" t="s">
        <v>36</v>
      </c>
      <c r="IG52" s="25" t="s">
        <v>33</v>
      </c>
      <c r="IH52" s="25">
        <v>123.223</v>
      </c>
      <c r="II52" s="25" t="s">
        <v>34</v>
      </c>
    </row>
    <row r="53" spans="1:243" s="14" customFormat="1" ht="37.5" customHeight="1">
      <c r="A53" s="53">
        <v>14</v>
      </c>
      <c r="B53" s="76" t="s">
        <v>155</v>
      </c>
      <c r="C53" s="55" t="s">
        <v>92</v>
      </c>
      <c r="D53" s="70"/>
      <c r="E53" s="53"/>
      <c r="F53" s="18"/>
      <c r="G53" s="18"/>
      <c r="H53" s="18"/>
      <c r="I53" s="18"/>
      <c r="J53" s="18"/>
      <c r="K53" s="18"/>
      <c r="L53" s="18"/>
      <c r="M53" s="18"/>
      <c r="N53" s="18"/>
      <c r="O53" s="18"/>
      <c r="P53" s="18"/>
      <c r="Q53" s="18"/>
      <c r="R53" s="18"/>
      <c r="S53" s="13"/>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62"/>
      <c r="BB53" s="62"/>
      <c r="BC53" s="18"/>
      <c r="IE53" s="15"/>
      <c r="IF53" s="15"/>
      <c r="IG53" s="15"/>
      <c r="IH53" s="15"/>
      <c r="II53" s="15"/>
    </row>
    <row r="54" spans="1:243" s="14" customFormat="1" ht="37.5" customHeight="1">
      <c r="A54" s="53">
        <v>14.01</v>
      </c>
      <c r="B54" s="76" t="s">
        <v>177</v>
      </c>
      <c r="C54" s="55" t="s">
        <v>93</v>
      </c>
      <c r="D54" s="70"/>
      <c r="E54" s="53"/>
      <c r="F54" s="18"/>
      <c r="G54" s="18"/>
      <c r="H54" s="18"/>
      <c r="I54" s="18"/>
      <c r="J54" s="18"/>
      <c r="K54" s="18"/>
      <c r="L54" s="18"/>
      <c r="M54" s="18"/>
      <c r="N54" s="18"/>
      <c r="O54" s="18"/>
      <c r="P54" s="18"/>
      <c r="Q54" s="18"/>
      <c r="R54" s="18"/>
      <c r="S54" s="13"/>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62"/>
      <c r="BB54" s="62"/>
      <c r="BC54" s="18"/>
      <c r="IE54" s="15"/>
      <c r="IF54" s="15"/>
      <c r="IG54" s="15"/>
      <c r="IH54" s="15"/>
      <c r="II54" s="15"/>
    </row>
    <row r="55" spans="1:243" s="24" customFormat="1" ht="21" customHeight="1">
      <c r="A55" s="79">
        <v>14.02</v>
      </c>
      <c r="B55" s="82" t="s">
        <v>174</v>
      </c>
      <c r="C55" s="55" t="s">
        <v>94</v>
      </c>
      <c r="D55" s="84">
        <v>6</v>
      </c>
      <c r="E55" s="78" t="s">
        <v>157</v>
      </c>
      <c r="F55" s="47"/>
      <c r="G55" s="26"/>
      <c r="H55" s="20"/>
      <c r="I55" s="19" t="s">
        <v>35</v>
      </c>
      <c r="J55" s="21">
        <f aca="true" t="shared" si="8" ref="J55:J69">IF(I55="Less(-)",-1,1)</f>
        <v>1</v>
      </c>
      <c r="K55" s="22" t="s">
        <v>41</v>
      </c>
      <c r="L55" s="22" t="s">
        <v>7</v>
      </c>
      <c r="M55" s="48"/>
      <c r="N55" s="42"/>
      <c r="O55" s="42"/>
      <c r="P55" s="46"/>
      <c r="Q55" s="42"/>
      <c r="R55" s="42"/>
      <c r="S55" s="43"/>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5">
        <f aca="true" t="shared" si="9" ref="BA55:BA66">total_amount_ba($B$2,$D$2,D55,F55,J55,K55,M55)</f>
        <v>0</v>
      </c>
      <c r="BB55" s="45">
        <f aca="true" t="shared" si="10" ref="BB55:BB66">BA55+SUM(N55:AZ55)</f>
        <v>0</v>
      </c>
      <c r="BC55" s="23" t="str">
        <f aca="true" t="shared" si="11" ref="BC55:BC66">SpellNumber(L55,BB55)</f>
        <v>INR Zero Only</v>
      </c>
      <c r="IE55" s="25">
        <v>1.01</v>
      </c>
      <c r="IF55" s="25" t="s">
        <v>36</v>
      </c>
      <c r="IG55" s="25" t="s">
        <v>33</v>
      </c>
      <c r="IH55" s="25">
        <v>123.223</v>
      </c>
      <c r="II55" s="25" t="s">
        <v>34</v>
      </c>
    </row>
    <row r="56" spans="1:243" s="24" customFormat="1" ht="21" customHeight="1">
      <c r="A56" s="53">
        <v>14.03</v>
      </c>
      <c r="B56" s="82" t="s">
        <v>175</v>
      </c>
      <c r="C56" s="55" t="s">
        <v>95</v>
      </c>
      <c r="D56" s="84">
        <v>6</v>
      </c>
      <c r="E56" s="78" t="s">
        <v>157</v>
      </c>
      <c r="F56" s="47"/>
      <c r="G56" s="26"/>
      <c r="H56" s="20"/>
      <c r="I56" s="19" t="s">
        <v>35</v>
      </c>
      <c r="J56" s="21">
        <f t="shared" si="8"/>
        <v>1</v>
      </c>
      <c r="K56" s="22" t="s">
        <v>41</v>
      </c>
      <c r="L56" s="22" t="s">
        <v>7</v>
      </c>
      <c r="M56" s="48"/>
      <c r="N56" s="42"/>
      <c r="O56" s="42"/>
      <c r="P56" s="46"/>
      <c r="Q56" s="42"/>
      <c r="R56" s="42"/>
      <c r="S56" s="43"/>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5">
        <f t="shared" si="9"/>
        <v>0</v>
      </c>
      <c r="BB56" s="45">
        <f t="shared" si="10"/>
        <v>0</v>
      </c>
      <c r="BC56" s="23" t="str">
        <f t="shared" si="11"/>
        <v>INR Zero Only</v>
      </c>
      <c r="IE56" s="25">
        <v>1.01</v>
      </c>
      <c r="IF56" s="25" t="s">
        <v>36</v>
      </c>
      <c r="IG56" s="25" t="s">
        <v>33</v>
      </c>
      <c r="IH56" s="25">
        <v>123.223</v>
      </c>
      <c r="II56" s="25" t="s">
        <v>34</v>
      </c>
    </row>
    <row r="57" spans="1:243" s="24" customFormat="1" ht="33" customHeight="1">
      <c r="A57" s="79">
        <v>14.04</v>
      </c>
      <c r="B57" s="82" t="s">
        <v>120</v>
      </c>
      <c r="C57" s="55" t="s">
        <v>207</v>
      </c>
      <c r="D57" s="84">
        <v>1</v>
      </c>
      <c r="E57" s="78" t="s">
        <v>109</v>
      </c>
      <c r="F57" s="47"/>
      <c r="G57" s="26"/>
      <c r="H57" s="20"/>
      <c r="I57" s="19" t="s">
        <v>35</v>
      </c>
      <c r="J57" s="21">
        <f t="shared" si="8"/>
        <v>1</v>
      </c>
      <c r="K57" s="22" t="s">
        <v>41</v>
      </c>
      <c r="L57" s="22" t="s">
        <v>7</v>
      </c>
      <c r="M57" s="48"/>
      <c r="N57" s="42"/>
      <c r="O57" s="42"/>
      <c r="P57" s="46"/>
      <c r="Q57" s="42"/>
      <c r="R57" s="42"/>
      <c r="S57" s="43"/>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5">
        <f t="shared" si="9"/>
        <v>0</v>
      </c>
      <c r="BB57" s="45">
        <f t="shared" si="10"/>
        <v>0</v>
      </c>
      <c r="BC57" s="23" t="str">
        <f t="shared" si="11"/>
        <v>INR Zero Only</v>
      </c>
      <c r="IE57" s="25">
        <v>1.01</v>
      </c>
      <c r="IF57" s="25" t="s">
        <v>36</v>
      </c>
      <c r="IG57" s="25" t="s">
        <v>33</v>
      </c>
      <c r="IH57" s="25">
        <v>123.223</v>
      </c>
      <c r="II57" s="25" t="s">
        <v>34</v>
      </c>
    </row>
    <row r="58" spans="1:243" s="24" customFormat="1" ht="30.75" customHeight="1">
      <c r="A58" s="53">
        <v>14.05</v>
      </c>
      <c r="B58" s="82" t="s">
        <v>176</v>
      </c>
      <c r="C58" s="55" t="s">
        <v>96</v>
      </c>
      <c r="D58" s="84">
        <v>1</v>
      </c>
      <c r="E58" s="78" t="s">
        <v>109</v>
      </c>
      <c r="F58" s="47"/>
      <c r="G58" s="26"/>
      <c r="H58" s="20"/>
      <c r="I58" s="19" t="s">
        <v>35</v>
      </c>
      <c r="J58" s="21">
        <f t="shared" si="8"/>
        <v>1</v>
      </c>
      <c r="K58" s="22" t="s">
        <v>41</v>
      </c>
      <c r="L58" s="22" t="s">
        <v>7</v>
      </c>
      <c r="M58" s="48"/>
      <c r="N58" s="42"/>
      <c r="O58" s="42"/>
      <c r="P58" s="46"/>
      <c r="Q58" s="42"/>
      <c r="R58" s="42"/>
      <c r="S58" s="43"/>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5">
        <f t="shared" si="9"/>
        <v>0</v>
      </c>
      <c r="BB58" s="45">
        <f t="shared" si="10"/>
        <v>0</v>
      </c>
      <c r="BC58" s="23" t="str">
        <f t="shared" si="11"/>
        <v>INR Zero Only</v>
      </c>
      <c r="IE58" s="25">
        <v>1.01</v>
      </c>
      <c r="IF58" s="25" t="s">
        <v>36</v>
      </c>
      <c r="IG58" s="25" t="s">
        <v>33</v>
      </c>
      <c r="IH58" s="25">
        <v>123.223</v>
      </c>
      <c r="II58" s="25" t="s">
        <v>34</v>
      </c>
    </row>
    <row r="59" spans="1:243" s="24" customFormat="1" ht="45" customHeight="1">
      <c r="A59" s="79">
        <v>14.06</v>
      </c>
      <c r="B59" s="75" t="s">
        <v>149</v>
      </c>
      <c r="C59" s="55" t="s">
        <v>97</v>
      </c>
      <c r="D59" s="78">
        <v>1</v>
      </c>
      <c r="E59" s="78" t="s">
        <v>109</v>
      </c>
      <c r="F59" s="47"/>
      <c r="G59" s="26"/>
      <c r="H59" s="20"/>
      <c r="I59" s="19" t="s">
        <v>35</v>
      </c>
      <c r="J59" s="21">
        <f t="shared" si="8"/>
        <v>1</v>
      </c>
      <c r="K59" s="22" t="s">
        <v>41</v>
      </c>
      <c r="L59" s="22" t="s">
        <v>7</v>
      </c>
      <c r="M59" s="48"/>
      <c r="N59" s="42"/>
      <c r="O59" s="42"/>
      <c r="P59" s="46"/>
      <c r="Q59" s="42"/>
      <c r="R59" s="42"/>
      <c r="S59" s="43"/>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5">
        <f t="shared" si="9"/>
        <v>0</v>
      </c>
      <c r="BB59" s="45">
        <f t="shared" si="10"/>
        <v>0</v>
      </c>
      <c r="BC59" s="23" t="str">
        <f t="shared" si="11"/>
        <v>INR Zero Only</v>
      </c>
      <c r="IE59" s="25">
        <v>1.01</v>
      </c>
      <c r="IF59" s="25" t="s">
        <v>36</v>
      </c>
      <c r="IG59" s="25" t="s">
        <v>33</v>
      </c>
      <c r="IH59" s="25">
        <v>123.223</v>
      </c>
      <c r="II59" s="25" t="s">
        <v>34</v>
      </c>
    </row>
    <row r="60" spans="1:243" s="24" customFormat="1" ht="54.75" customHeight="1">
      <c r="A60" s="53">
        <v>14.07</v>
      </c>
      <c r="B60" s="75" t="s">
        <v>178</v>
      </c>
      <c r="C60" s="55" t="s">
        <v>98</v>
      </c>
      <c r="D60" s="78">
        <v>24</v>
      </c>
      <c r="E60" s="78" t="s">
        <v>157</v>
      </c>
      <c r="F60" s="47"/>
      <c r="G60" s="26"/>
      <c r="H60" s="20"/>
      <c r="I60" s="19" t="s">
        <v>35</v>
      </c>
      <c r="J60" s="21">
        <f t="shared" si="8"/>
        <v>1</v>
      </c>
      <c r="K60" s="22" t="s">
        <v>41</v>
      </c>
      <c r="L60" s="22" t="s">
        <v>7</v>
      </c>
      <c r="M60" s="48"/>
      <c r="N60" s="42"/>
      <c r="O60" s="42"/>
      <c r="P60" s="46"/>
      <c r="Q60" s="42"/>
      <c r="R60" s="42"/>
      <c r="S60" s="43"/>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5">
        <f t="shared" si="9"/>
        <v>0</v>
      </c>
      <c r="BB60" s="45">
        <f t="shared" si="10"/>
        <v>0</v>
      </c>
      <c r="BC60" s="23" t="str">
        <f t="shared" si="11"/>
        <v>INR Zero Only</v>
      </c>
      <c r="IE60" s="25">
        <v>1.01</v>
      </c>
      <c r="IF60" s="25" t="s">
        <v>36</v>
      </c>
      <c r="IG60" s="25" t="s">
        <v>33</v>
      </c>
      <c r="IH60" s="25">
        <v>123.223</v>
      </c>
      <c r="II60" s="25" t="s">
        <v>34</v>
      </c>
    </row>
    <row r="61" spans="1:243" s="24" customFormat="1" ht="54.75" customHeight="1">
      <c r="A61" s="79">
        <v>14.08</v>
      </c>
      <c r="B61" s="75" t="s">
        <v>179</v>
      </c>
      <c r="C61" s="55" t="s">
        <v>99</v>
      </c>
      <c r="D61" s="78">
        <v>24</v>
      </c>
      <c r="E61" s="78" t="s">
        <v>157</v>
      </c>
      <c r="F61" s="47"/>
      <c r="G61" s="26"/>
      <c r="H61" s="20"/>
      <c r="I61" s="19" t="s">
        <v>35</v>
      </c>
      <c r="J61" s="21">
        <f t="shared" si="8"/>
        <v>1</v>
      </c>
      <c r="K61" s="22" t="s">
        <v>41</v>
      </c>
      <c r="L61" s="22" t="s">
        <v>7</v>
      </c>
      <c r="M61" s="48"/>
      <c r="N61" s="42"/>
      <c r="O61" s="42"/>
      <c r="P61" s="46"/>
      <c r="Q61" s="42"/>
      <c r="R61" s="42"/>
      <c r="S61" s="43"/>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5">
        <f>total_amount_ba($B$2,$D$2,D61,F61,J61,K61,M61)</f>
        <v>0</v>
      </c>
      <c r="BB61" s="45">
        <f>BA61+SUM(N61:AZ61)</f>
        <v>0</v>
      </c>
      <c r="BC61" s="23" t="str">
        <f>SpellNumber(L61,BB61)</f>
        <v>INR Zero Only</v>
      </c>
      <c r="IE61" s="25">
        <v>1.01</v>
      </c>
      <c r="IF61" s="25" t="s">
        <v>36</v>
      </c>
      <c r="IG61" s="25" t="s">
        <v>33</v>
      </c>
      <c r="IH61" s="25">
        <v>123.223</v>
      </c>
      <c r="II61" s="25" t="s">
        <v>34</v>
      </c>
    </row>
    <row r="62" spans="1:243" s="24" customFormat="1" ht="79.5" customHeight="1">
      <c r="A62" s="53">
        <v>14.09</v>
      </c>
      <c r="B62" s="75" t="s">
        <v>139</v>
      </c>
      <c r="C62" s="55" t="s">
        <v>100</v>
      </c>
      <c r="D62" s="78">
        <v>1</v>
      </c>
      <c r="E62" s="78" t="s">
        <v>109</v>
      </c>
      <c r="F62" s="47"/>
      <c r="G62" s="26"/>
      <c r="H62" s="20"/>
      <c r="I62" s="19" t="s">
        <v>35</v>
      </c>
      <c r="J62" s="21">
        <f t="shared" si="8"/>
        <v>1</v>
      </c>
      <c r="K62" s="22" t="s">
        <v>41</v>
      </c>
      <c r="L62" s="22" t="s">
        <v>7</v>
      </c>
      <c r="M62" s="48"/>
      <c r="N62" s="42"/>
      <c r="O62" s="42"/>
      <c r="P62" s="46"/>
      <c r="Q62" s="42"/>
      <c r="R62" s="42"/>
      <c r="S62" s="43"/>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5">
        <f t="shared" si="9"/>
        <v>0</v>
      </c>
      <c r="BB62" s="45">
        <f t="shared" si="10"/>
        <v>0</v>
      </c>
      <c r="BC62" s="23" t="str">
        <f t="shared" si="11"/>
        <v>INR Zero Only</v>
      </c>
      <c r="IE62" s="25">
        <v>1.01</v>
      </c>
      <c r="IF62" s="25" t="s">
        <v>36</v>
      </c>
      <c r="IG62" s="25" t="s">
        <v>33</v>
      </c>
      <c r="IH62" s="25">
        <v>123.223</v>
      </c>
      <c r="II62" s="25" t="s">
        <v>34</v>
      </c>
    </row>
    <row r="63" spans="1:243" s="24" customFormat="1" ht="35.25" customHeight="1">
      <c r="A63" s="79">
        <v>14.1</v>
      </c>
      <c r="B63" s="75" t="s">
        <v>121</v>
      </c>
      <c r="C63" s="55" t="s">
        <v>101</v>
      </c>
      <c r="D63" s="78">
        <v>3</v>
      </c>
      <c r="E63" s="78" t="s">
        <v>157</v>
      </c>
      <c r="F63" s="47"/>
      <c r="G63" s="26"/>
      <c r="H63" s="20"/>
      <c r="I63" s="19" t="s">
        <v>35</v>
      </c>
      <c r="J63" s="21">
        <f t="shared" si="8"/>
        <v>1</v>
      </c>
      <c r="K63" s="22" t="s">
        <v>41</v>
      </c>
      <c r="L63" s="22" t="s">
        <v>7</v>
      </c>
      <c r="M63" s="48"/>
      <c r="N63" s="42"/>
      <c r="O63" s="42"/>
      <c r="P63" s="46"/>
      <c r="Q63" s="42"/>
      <c r="R63" s="42"/>
      <c r="S63" s="43"/>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5">
        <f t="shared" si="9"/>
        <v>0</v>
      </c>
      <c r="BB63" s="45">
        <f t="shared" si="10"/>
        <v>0</v>
      </c>
      <c r="BC63" s="23" t="str">
        <f t="shared" si="11"/>
        <v>INR Zero Only</v>
      </c>
      <c r="IE63" s="25">
        <v>1.01</v>
      </c>
      <c r="IF63" s="25" t="s">
        <v>36</v>
      </c>
      <c r="IG63" s="25" t="s">
        <v>33</v>
      </c>
      <c r="IH63" s="25">
        <v>123.223</v>
      </c>
      <c r="II63" s="25" t="s">
        <v>34</v>
      </c>
    </row>
    <row r="64" spans="1:243" s="24" customFormat="1" ht="66.75" customHeight="1">
      <c r="A64" s="53">
        <v>14.11</v>
      </c>
      <c r="B64" s="75" t="s">
        <v>140</v>
      </c>
      <c r="C64" s="55" t="s">
        <v>102</v>
      </c>
      <c r="D64" s="78">
        <v>1</v>
      </c>
      <c r="E64" s="78" t="s">
        <v>109</v>
      </c>
      <c r="F64" s="47"/>
      <c r="G64" s="26"/>
      <c r="H64" s="20"/>
      <c r="I64" s="19" t="s">
        <v>35</v>
      </c>
      <c r="J64" s="21">
        <f t="shared" si="8"/>
        <v>1</v>
      </c>
      <c r="K64" s="22" t="s">
        <v>41</v>
      </c>
      <c r="L64" s="22" t="s">
        <v>7</v>
      </c>
      <c r="M64" s="48"/>
      <c r="N64" s="42"/>
      <c r="O64" s="42"/>
      <c r="P64" s="46"/>
      <c r="Q64" s="42"/>
      <c r="R64" s="42"/>
      <c r="S64" s="43"/>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5">
        <f t="shared" si="9"/>
        <v>0</v>
      </c>
      <c r="BB64" s="45">
        <f t="shared" si="10"/>
        <v>0</v>
      </c>
      <c r="BC64" s="23" t="str">
        <f t="shared" si="11"/>
        <v>INR Zero Only</v>
      </c>
      <c r="IE64" s="25">
        <v>1.01</v>
      </c>
      <c r="IF64" s="25" t="s">
        <v>36</v>
      </c>
      <c r="IG64" s="25" t="s">
        <v>33</v>
      </c>
      <c r="IH64" s="25">
        <v>123.223</v>
      </c>
      <c r="II64" s="25" t="s">
        <v>34</v>
      </c>
    </row>
    <row r="65" spans="1:243" s="24" customFormat="1" ht="68.25" customHeight="1">
      <c r="A65" s="79">
        <v>14.12</v>
      </c>
      <c r="B65" s="75" t="s">
        <v>141</v>
      </c>
      <c r="C65" s="55" t="s">
        <v>103</v>
      </c>
      <c r="D65" s="78">
        <v>1</v>
      </c>
      <c r="E65" s="78" t="s">
        <v>109</v>
      </c>
      <c r="F65" s="47"/>
      <c r="G65" s="26"/>
      <c r="H65" s="20"/>
      <c r="I65" s="19" t="s">
        <v>35</v>
      </c>
      <c r="J65" s="21">
        <f t="shared" si="8"/>
        <v>1</v>
      </c>
      <c r="K65" s="22" t="s">
        <v>41</v>
      </c>
      <c r="L65" s="22" t="s">
        <v>7</v>
      </c>
      <c r="M65" s="48"/>
      <c r="N65" s="42"/>
      <c r="O65" s="42"/>
      <c r="P65" s="46"/>
      <c r="Q65" s="42"/>
      <c r="R65" s="42"/>
      <c r="S65" s="43"/>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5">
        <f t="shared" si="9"/>
        <v>0</v>
      </c>
      <c r="BB65" s="45">
        <f t="shared" si="10"/>
        <v>0</v>
      </c>
      <c r="BC65" s="23" t="str">
        <f t="shared" si="11"/>
        <v>INR Zero Only</v>
      </c>
      <c r="IE65" s="25">
        <v>1.01</v>
      </c>
      <c r="IF65" s="25" t="s">
        <v>36</v>
      </c>
      <c r="IG65" s="25" t="s">
        <v>33</v>
      </c>
      <c r="IH65" s="25">
        <v>123.223</v>
      </c>
      <c r="II65" s="25" t="s">
        <v>34</v>
      </c>
    </row>
    <row r="66" spans="1:243" s="24" customFormat="1" ht="72" customHeight="1">
      <c r="A66" s="53">
        <v>14.13</v>
      </c>
      <c r="B66" s="75" t="s">
        <v>142</v>
      </c>
      <c r="C66" s="55" t="s">
        <v>104</v>
      </c>
      <c r="D66" s="78">
        <v>1</v>
      </c>
      <c r="E66" s="78" t="s">
        <v>109</v>
      </c>
      <c r="F66" s="47"/>
      <c r="G66" s="26"/>
      <c r="H66" s="20"/>
      <c r="I66" s="19" t="s">
        <v>35</v>
      </c>
      <c r="J66" s="21">
        <f t="shared" si="8"/>
        <v>1</v>
      </c>
      <c r="K66" s="22" t="s">
        <v>41</v>
      </c>
      <c r="L66" s="22" t="s">
        <v>7</v>
      </c>
      <c r="M66" s="48"/>
      <c r="N66" s="42"/>
      <c r="O66" s="42"/>
      <c r="P66" s="46"/>
      <c r="Q66" s="42"/>
      <c r="R66" s="42"/>
      <c r="S66" s="43"/>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5">
        <f t="shared" si="9"/>
        <v>0</v>
      </c>
      <c r="BB66" s="45">
        <f t="shared" si="10"/>
        <v>0</v>
      </c>
      <c r="BC66" s="23" t="str">
        <f t="shared" si="11"/>
        <v>INR Zero Only</v>
      </c>
      <c r="IE66" s="25">
        <v>1.01</v>
      </c>
      <c r="IF66" s="25" t="s">
        <v>36</v>
      </c>
      <c r="IG66" s="25" t="s">
        <v>33</v>
      </c>
      <c r="IH66" s="25">
        <v>123.223</v>
      </c>
      <c r="II66" s="25" t="s">
        <v>34</v>
      </c>
    </row>
    <row r="67" spans="1:243" s="24" customFormat="1" ht="42" customHeight="1">
      <c r="A67" s="79">
        <v>14.14</v>
      </c>
      <c r="B67" s="75" t="s">
        <v>182</v>
      </c>
      <c r="C67" s="55" t="s">
        <v>105</v>
      </c>
      <c r="D67" s="78">
        <v>12</v>
      </c>
      <c r="E67" s="78" t="s">
        <v>157</v>
      </c>
      <c r="F67" s="47"/>
      <c r="G67" s="26"/>
      <c r="H67" s="20"/>
      <c r="I67" s="19" t="s">
        <v>35</v>
      </c>
      <c r="J67" s="21">
        <f t="shared" si="8"/>
        <v>1</v>
      </c>
      <c r="K67" s="22" t="s">
        <v>41</v>
      </c>
      <c r="L67" s="22" t="s">
        <v>7</v>
      </c>
      <c r="M67" s="48"/>
      <c r="N67" s="42"/>
      <c r="O67" s="42"/>
      <c r="P67" s="46"/>
      <c r="Q67" s="42"/>
      <c r="R67" s="42"/>
      <c r="S67" s="43"/>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5">
        <f>total_amount_ba($B$2,$D$2,D67,F67,J67,K67,M67)</f>
        <v>0</v>
      </c>
      <c r="BB67" s="45">
        <f>BA67+SUM(N67:AZ67)</f>
        <v>0</v>
      </c>
      <c r="BC67" s="23" t="str">
        <f>SpellNumber(L67,BB67)</f>
        <v>INR Zero Only</v>
      </c>
      <c r="IE67" s="25">
        <v>1.01</v>
      </c>
      <c r="IF67" s="25" t="s">
        <v>36</v>
      </c>
      <c r="IG67" s="25" t="s">
        <v>33</v>
      </c>
      <c r="IH67" s="25">
        <v>123.223</v>
      </c>
      <c r="II67" s="25" t="s">
        <v>34</v>
      </c>
    </row>
    <row r="68" spans="1:243" s="24" customFormat="1" ht="23.25" customHeight="1">
      <c r="A68" s="53">
        <v>14.15</v>
      </c>
      <c r="B68" s="75" t="s">
        <v>180</v>
      </c>
      <c r="C68" s="55" t="s">
        <v>106</v>
      </c>
      <c r="D68" s="78">
        <v>10</v>
      </c>
      <c r="E68" s="78" t="s">
        <v>157</v>
      </c>
      <c r="F68" s="47"/>
      <c r="G68" s="26"/>
      <c r="H68" s="20"/>
      <c r="I68" s="19" t="s">
        <v>35</v>
      </c>
      <c r="J68" s="21">
        <f t="shared" si="8"/>
        <v>1</v>
      </c>
      <c r="K68" s="22" t="s">
        <v>41</v>
      </c>
      <c r="L68" s="22" t="s">
        <v>7</v>
      </c>
      <c r="M68" s="48"/>
      <c r="N68" s="42"/>
      <c r="O68" s="42"/>
      <c r="P68" s="46"/>
      <c r="Q68" s="42"/>
      <c r="R68" s="42"/>
      <c r="S68" s="43"/>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5">
        <f>total_amount_ba($B$2,$D$2,D68,F68,J68,K68,M68)</f>
        <v>0</v>
      </c>
      <c r="BB68" s="45">
        <f>BA68+SUM(N68:AZ68)</f>
        <v>0</v>
      </c>
      <c r="BC68" s="23" t="str">
        <f>SpellNumber(L68,BB68)</f>
        <v>INR Zero Only</v>
      </c>
      <c r="IE68" s="25">
        <v>1.01</v>
      </c>
      <c r="IF68" s="25" t="s">
        <v>36</v>
      </c>
      <c r="IG68" s="25" t="s">
        <v>33</v>
      </c>
      <c r="IH68" s="25">
        <v>123.223</v>
      </c>
      <c r="II68" s="25" t="s">
        <v>34</v>
      </c>
    </row>
    <row r="69" spans="1:243" s="24" customFormat="1" ht="23.25" customHeight="1">
      <c r="A69" s="79">
        <v>14.16</v>
      </c>
      <c r="B69" s="75" t="s">
        <v>181</v>
      </c>
      <c r="C69" s="55" t="s">
        <v>107</v>
      </c>
      <c r="D69" s="78">
        <v>5</v>
      </c>
      <c r="E69" s="78" t="s">
        <v>157</v>
      </c>
      <c r="F69" s="47"/>
      <c r="G69" s="26"/>
      <c r="H69" s="20"/>
      <c r="I69" s="19" t="s">
        <v>35</v>
      </c>
      <c r="J69" s="21">
        <f t="shared" si="8"/>
        <v>1</v>
      </c>
      <c r="K69" s="22" t="s">
        <v>41</v>
      </c>
      <c r="L69" s="22" t="s">
        <v>7</v>
      </c>
      <c r="M69" s="48"/>
      <c r="N69" s="42"/>
      <c r="O69" s="42"/>
      <c r="P69" s="46"/>
      <c r="Q69" s="42"/>
      <c r="R69" s="42"/>
      <c r="S69" s="43"/>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5">
        <f>D69*M69</f>
        <v>0</v>
      </c>
      <c r="BB69" s="45">
        <f>BA69+SUM(N69:AZ69)</f>
        <v>0</v>
      </c>
      <c r="BC69" s="23" t="str">
        <f>SpellNumber(L69,BB69)</f>
        <v>INR Zero Only</v>
      </c>
      <c r="IE69" s="25">
        <v>1.01</v>
      </c>
      <c r="IF69" s="25" t="s">
        <v>36</v>
      </c>
      <c r="IG69" s="25" t="s">
        <v>33</v>
      </c>
      <c r="IH69" s="25">
        <v>123.223</v>
      </c>
      <c r="II69" s="25" t="s">
        <v>34</v>
      </c>
    </row>
    <row r="70" spans="1:243" s="24" customFormat="1" ht="33" customHeight="1">
      <c r="A70" s="59" t="s">
        <v>39</v>
      </c>
      <c r="B70" s="60"/>
      <c r="C70" s="56"/>
      <c r="D70" s="71"/>
      <c r="E70" s="63"/>
      <c r="F70" s="64"/>
      <c r="G70" s="64"/>
      <c r="H70" s="65"/>
      <c r="I70" s="65"/>
      <c r="J70" s="65"/>
      <c r="K70" s="65"/>
      <c r="L70" s="66"/>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49">
        <f>SUM(BA14:BA69)</f>
        <v>0</v>
      </c>
      <c r="BB70" s="49">
        <f>SUM(BB14:BB15)</f>
        <v>0</v>
      </c>
      <c r="BC70" s="23"/>
      <c r="IE70" s="25">
        <v>4</v>
      </c>
      <c r="IF70" s="25" t="s">
        <v>37</v>
      </c>
      <c r="IG70" s="25" t="s">
        <v>38</v>
      </c>
      <c r="IH70" s="25">
        <v>10</v>
      </c>
      <c r="II70" s="25" t="s">
        <v>34</v>
      </c>
    </row>
    <row r="71" spans="1:243" s="33" customFormat="1" ht="23.25" customHeight="1" hidden="1">
      <c r="A71" s="60" t="s">
        <v>43</v>
      </c>
      <c r="B71" s="61"/>
      <c r="C71" s="57"/>
      <c r="D71" s="72"/>
      <c r="E71" s="58" t="s">
        <v>40</v>
      </c>
      <c r="F71" s="40"/>
      <c r="G71" s="28"/>
      <c r="H71" s="29"/>
      <c r="I71" s="29"/>
      <c r="J71" s="29"/>
      <c r="K71" s="30"/>
      <c r="L71" s="31"/>
      <c r="M71" s="32"/>
      <c r="O71" s="24"/>
      <c r="P71" s="24"/>
      <c r="Q71" s="24"/>
      <c r="R71" s="24"/>
      <c r="S71" s="24"/>
      <c r="BA71" s="38">
        <f>IF(ISBLANK(F71),0,IF(E71="Excess (+)",ROUND(BA70+(BA70*F71),2),IF(E71="Less (-)",ROUND(BA70+(BA70*F71*(-1)),2),0)))</f>
        <v>0</v>
      </c>
      <c r="BB71" s="39">
        <f>ROUND(BA71,0)</f>
        <v>0</v>
      </c>
      <c r="BC71" s="23" t="str">
        <f>SpellNumber(L71,BB71)</f>
        <v> Zero Only</v>
      </c>
      <c r="IE71" s="34"/>
      <c r="IF71" s="34"/>
      <c r="IG71" s="34"/>
      <c r="IH71" s="34"/>
      <c r="II71" s="34"/>
    </row>
    <row r="72" spans="1:243" s="33" customFormat="1" ht="51" customHeight="1">
      <c r="A72" s="59" t="s">
        <v>42</v>
      </c>
      <c r="B72" s="59"/>
      <c r="C72" s="89" t="str">
        <f>SpellNumber($E$2,BA70)</f>
        <v>INR Zero Only</v>
      </c>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1"/>
      <c r="IE72" s="34"/>
      <c r="IF72" s="34"/>
      <c r="IG72" s="34"/>
      <c r="IH72" s="34"/>
      <c r="II72" s="34"/>
    </row>
    <row r="73" spans="3:243" s="14" customFormat="1" ht="14.25">
      <c r="C73" s="54"/>
      <c r="D73" s="73"/>
      <c r="E73" s="54"/>
      <c r="F73" s="35"/>
      <c r="G73" s="35"/>
      <c r="H73" s="35"/>
      <c r="I73" s="35"/>
      <c r="J73" s="35"/>
      <c r="K73" s="35"/>
      <c r="L73" s="35"/>
      <c r="M73" s="35"/>
      <c r="O73" s="35"/>
      <c r="BA73" s="35"/>
      <c r="BC73" s="35"/>
      <c r="IE73" s="15"/>
      <c r="IF73" s="15"/>
      <c r="IG73" s="15"/>
      <c r="IH73" s="15"/>
      <c r="II73" s="15"/>
    </row>
  </sheetData>
  <sheetProtection password="CC01" sheet="1"/>
  <mergeCells count="8">
    <mergeCell ref="A9:BC9"/>
    <mergeCell ref="C72:BC72"/>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1">
      <formula1>IF(ISBLANK(F71),$A$3:$C$3,$B$3:$C$3)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1">
      <formula1>0</formula1>
      <formula2>IF(E71&lt;&gt;"Select",99.9,0)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1">
      <formula1>IF(E71&lt;&gt;"Select",0,-1)</formula1>
      <formula2>IF(E71&lt;&gt;"Select",99.99,-1)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22:M30 M50:M52 M14:M20 M32:M48 M55:M6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2:H30 G50:H52 G14:H20 G32:H48 G55:H69">
      <formula1>0</formula1>
      <formula2>999999999999999</formula2>
    </dataValidation>
    <dataValidation type="list" allowBlank="1" showInputMessage="1" showErrorMessage="1" sqref="K22:K30 K50:K52 K14:K20 K32:K48 K55:K69">
      <formula1>"Partial Conversion, Full Conversion"</formula1>
    </dataValidation>
    <dataValidation allowBlank="1" showInputMessage="1" showErrorMessage="1" promptTitle="Addition / Deduction" prompt="Please Choose the correct One" sqref="J22:J30 J50:J52 J14:J20 J32:J48 J55:J69"/>
    <dataValidation type="list" showInputMessage="1" showErrorMessage="1" sqref="I22:I30 I50:I52 I14:I20 I32:I48 I55:I69">
      <formula1>"Excess(+), Less(-)"</formula1>
    </dataValidation>
    <dataValidation type="decimal" allowBlank="1" showInputMessage="1" showErrorMessage="1" promptTitle="Rate Entry" prompt="Please enter the Other Taxes2 in Rupees for this item. " errorTitle="Invaid Entry" error="Only Numeric Values are allowed. " sqref="N22:O30 N50:O52 N14:O20 N32:O48 N55:O6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2:R30 R50:R52 R14:R20 R32:R48 R55:R6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2:Q30 Q50:Q52 Q14:Q20 Q32:Q48 Q55:Q69">
      <formula1>0</formula1>
      <formula2>999999999999999</formula2>
    </dataValidation>
    <dataValidation allowBlank="1" showInputMessage="1" showErrorMessage="1" promptTitle="Units" prompt="Please enter Units in text" sqref="E39 E41:E48 E14:E18"/>
    <dataValidation type="decimal" allowBlank="1" showInputMessage="1" showErrorMessage="1" promptTitle="Quantity" prompt="Please enter the Quantity for this item. " errorTitle="Invalid Entry" error="Only Numeric Values are allowed. " sqref="F22:F30 F55:F69 F50:F52 F14:F20 D14:D18 F32:F48 D41:D48">
      <formula1>0</formula1>
      <formula2>999999999999999</formula2>
    </dataValidation>
    <dataValidation allowBlank="1" showInputMessage="1" showErrorMessage="1" promptTitle="Itemcode/Make" prompt="Please enter text" sqref="C13:C69"/>
    <dataValidation type="list" allowBlank="1" showInputMessage="1" showErrorMessage="1" sqref="L51 L52 L53 L54 L55 L56 L57 L58 L59 L60 L61 L62 L63 L64 L65 L66 L67 L68 L13 L14 L15 L16 L17 L18 L19 L20 L21 L22 L23 L24 L25 L26 L27 L28 L29 L30 L31 L32 L33 L34 L35 L36 L37 L38 L39 L40 L41 L42 L43 L44 L45 L46 L47 L48 L49 L50 L69">
      <formula1>"INR"</formula1>
    </dataValidation>
    <dataValidation type="decimal" allowBlank="1" showInputMessage="1" showErrorMessage="1" errorTitle="Invalid Entry" error="Only Numeric Values are allowed. " sqref="A14:A69">
      <formula1>0</formula1>
      <formula2>999999999999999</formula2>
    </dataValidation>
  </dataValidations>
  <printOptions/>
  <pageMargins left="0.5511811023622047" right="0.31496062992125984" top="0.5905511811023623" bottom="0.5118110236220472" header="0.31496062992125984" footer="0.31496062992125984"/>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codeName="Sheet19">
    <tabColor theme="4" tint="-0.4999699890613556"/>
  </sheetPr>
  <dimension ref="A1:II49"/>
  <sheetViews>
    <sheetView showGridLines="0" view="pageBreakPreview" zoomScale="60" zoomScaleNormal="60" zoomScalePageLayoutView="0" workbookViewId="0" topLeftCell="A10">
      <selection activeCell="D26" sqref="D26"/>
    </sheetView>
  </sheetViews>
  <sheetFormatPr defaultColWidth="9.140625" defaultRowHeight="15"/>
  <cols>
    <col min="1" max="1" width="16.140625" style="35" customWidth="1"/>
    <col min="2" max="2" width="53.421875" style="35" customWidth="1"/>
    <col min="3" max="3" width="13.140625" style="54" hidden="1" customWidth="1"/>
    <col min="4" max="4" width="16.421875" style="73" customWidth="1"/>
    <col min="5" max="5" width="14.421875" style="54"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421875" style="35" hidden="1" customWidth="1"/>
    <col min="13" max="13" width="25.57421875" style="35" customWidth="1"/>
    <col min="14" max="14" width="15.421875" style="36" hidden="1" customWidth="1"/>
    <col min="15" max="15" width="14.421875" style="35" hidden="1" customWidth="1"/>
    <col min="16" max="16" width="17.421875" style="35" hidden="1" customWidth="1"/>
    <col min="17" max="17" width="18.421875" style="35" hidden="1" customWidth="1"/>
    <col min="18" max="18" width="17.421875" style="35" hidden="1" customWidth="1"/>
    <col min="19" max="19" width="14.574218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421875" style="35" hidden="1" customWidth="1"/>
    <col min="53" max="53" width="24.421875" style="35" customWidth="1"/>
    <col min="54" max="54" width="18.8515625" style="35" hidden="1" customWidth="1"/>
    <col min="55" max="55" width="31.57421875" style="35" customWidth="1"/>
    <col min="56" max="59" width="9.140625" style="35" customWidth="1"/>
    <col min="60" max="60" width="14.7109375" style="35" customWidth="1"/>
    <col min="61" max="238" width="9.140625" style="35" customWidth="1"/>
    <col min="239" max="243" width="9.140625" style="37" customWidth="1"/>
    <col min="244" max="16384" width="9.140625" style="35" customWidth="1"/>
  </cols>
  <sheetData>
    <row r="1" spans="1:243" s="1" customFormat="1" ht="25.5" customHeight="1">
      <c r="A1" s="92" t="str">
        <f>B2&amp;" BoQ"</f>
        <v>Item Rate BoQ</v>
      </c>
      <c r="B1" s="92"/>
      <c r="C1" s="92"/>
      <c r="D1" s="92"/>
      <c r="E1" s="92"/>
      <c r="F1" s="92"/>
      <c r="G1" s="92"/>
      <c r="H1" s="92"/>
      <c r="I1" s="92"/>
      <c r="J1" s="92"/>
      <c r="K1" s="92"/>
      <c r="L1" s="92"/>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1" t="s">
        <v>9</v>
      </c>
      <c r="D3" s="68"/>
      <c r="E3" s="51"/>
      <c r="IE3" s="3"/>
      <c r="IF3" s="3"/>
      <c r="IG3" s="3"/>
      <c r="IH3" s="3"/>
      <c r="II3" s="3"/>
    </row>
    <row r="4" spans="1:243" s="6" customFormat="1" ht="30.75" customHeight="1">
      <c r="A4" s="93" t="s">
        <v>53</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7"/>
      <c r="IF4" s="7"/>
      <c r="IG4" s="7"/>
      <c r="IH4" s="7"/>
      <c r="II4" s="7"/>
    </row>
    <row r="5" spans="1:243" s="6" customFormat="1" ht="30.75" customHeight="1">
      <c r="A5" s="93" t="s">
        <v>206</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7"/>
      <c r="IF5" s="7"/>
      <c r="IG5" s="7"/>
      <c r="IH5" s="7"/>
      <c r="II5" s="7"/>
    </row>
    <row r="6" spans="1:243" s="6" customFormat="1" ht="30.75" customHeight="1">
      <c r="A6" s="93" t="s">
        <v>50</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7"/>
      <c r="IF6" s="7"/>
      <c r="IG6" s="7"/>
      <c r="IH6" s="7"/>
      <c r="II6" s="7"/>
    </row>
    <row r="7" spans="1:243" s="6"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7"/>
      <c r="IF7" s="7"/>
      <c r="IG7" s="7"/>
      <c r="IH7" s="7"/>
      <c r="II7" s="7"/>
    </row>
    <row r="8" spans="1:243" s="9" customFormat="1" ht="65.25" customHeight="1">
      <c r="A8" s="8" t="s">
        <v>44</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10"/>
      <c r="IF8" s="10"/>
      <c r="IG8" s="10"/>
      <c r="IH8" s="10"/>
      <c r="II8" s="10"/>
    </row>
    <row r="9" spans="1:243" s="11" customFormat="1" ht="61.5" customHeight="1">
      <c r="A9" s="86" t="s">
        <v>11</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2"/>
      <c r="IF9" s="12"/>
      <c r="IG9" s="12"/>
      <c r="IH9" s="12"/>
      <c r="II9" s="12"/>
    </row>
    <row r="10" spans="1:243" s="11" customFormat="1" ht="26.25" customHeight="1">
      <c r="A10" s="52" t="s">
        <v>12</v>
      </c>
      <c r="B10" s="52" t="s">
        <v>13</v>
      </c>
      <c r="C10" s="52" t="s">
        <v>13</v>
      </c>
      <c r="D10" s="69" t="s">
        <v>12</v>
      </c>
      <c r="E10" s="52" t="s">
        <v>13</v>
      </c>
      <c r="F10" s="52" t="s">
        <v>14</v>
      </c>
      <c r="G10" s="52" t="s">
        <v>14</v>
      </c>
      <c r="H10" s="52" t="s">
        <v>15</v>
      </c>
      <c r="I10" s="52" t="s">
        <v>13</v>
      </c>
      <c r="J10" s="52" t="s">
        <v>12</v>
      </c>
      <c r="K10" s="52" t="s">
        <v>16</v>
      </c>
      <c r="L10" s="52" t="s">
        <v>13</v>
      </c>
      <c r="M10" s="52" t="s">
        <v>12</v>
      </c>
      <c r="N10" s="52" t="s">
        <v>14</v>
      </c>
      <c r="O10" s="52" t="s">
        <v>14</v>
      </c>
      <c r="P10" s="52" t="s">
        <v>14</v>
      </c>
      <c r="Q10" s="52" t="s">
        <v>14</v>
      </c>
      <c r="R10" s="52" t="s">
        <v>15</v>
      </c>
      <c r="S10" s="52" t="s">
        <v>15</v>
      </c>
      <c r="T10" s="52" t="s">
        <v>14</v>
      </c>
      <c r="U10" s="52" t="s">
        <v>14</v>
      </c>
      <c r="V10" s="52" t="s">
        <v>14</v>
      </c>
      <c r="W10" s="52" t="s">
        <v>14</v>
      </c>
      <c r="X10" s="52" t="s">
        <v>15</v>
      </c>
      <c r="Y10" s="52" t="s">
        <v>15</v>
      </c>
      <c r="Z10" s="52" t="s">
        <v>14</v>
      </c>
      <c r="AA10" s="52" t="s">
        <v>14</v>
      </c>
      <c r="AB10" s="52" t="s">
        <v>14</v>
      </c>
      <c r="AC10" s="52" t="s">
        <v>14</v>
      </c>
      <c r="AD10" s="52" t="s">
        <v>15</v>
      </c>
      <c r="AE10" s="52" t="s">
        <v>15</v>
      </c>
      <c r="AF10" s="52" t="s">
        <v>14</v>
      </c>
      <c r="AG10" s="52" t="s">
        <v>14</v>
      </c>
      <c r="AH10" s="52" t="s">
        <v>14</v>
      </c>
      <c r="AI10" s="52" t="s">
        <v>14</v>
      </c>
      <c r="AJ10" s="52" t="s">
        <v>15</v>
      </c>
      <c r="AK10" s="52" t="s">
        <v>15</v>
      </c>
      <c r="AL10" s="52" t="s">
        <v>14</v>
      </c>
      <c r="AM10" s="52" t="s">
        <v>14</v>
      </c>
      <c r="AN10" s="52" t="s">
        <v>14</v>
      </c>
      <c r="AO10" s="52" t="s">
        <v>14</v>
      </c>
      <c r="AP10" s="52" t="s">
        <v>15</v>
      </c>
      <c r="AQ10" s="52" t="s">
        <v>15</v>
      </c>
      <c r="AR10" s="52" t="s">
        <v>14</v>
      </c>
      <c r="AS10" s="52" t="s">
        <v>14</v>
      </c>
      <c r="AT10" s="52" t="s">
        <v>12</v>
      </c>
      <c r="AU10" s="52" t="s">
        <v>12</v>
      </c>
      <c r="AV10" s="52" t="s">
        <v>15</v>
      </c>
      <c r="AW10" s="52" t="s">
        <v>15</v>
      </c>
      <c r="AX10" s="52" t="s">
        <v>12</v>
      </c>
      <c r="AY10" s="52" t="s">
        <v>12</v>
      </c>
      <c r="AZ10" s="52" t="s">
        <v>17</v>
      </c>
      <c r="BA10" s="52" t="s">
        <v>12</v>
      </c>
      <c r="BB10" s="52" t="s">
        <v>12</v>
      </c>
      <c r="BC10" s="52" t="s">
        <v>13</v>
      </c>
      <c r="IE10" s="12"/>
      <c r="IF10" s="12"/>
      <c r="IG10" s="12"/>
      <c r="IH10" s="12"/>
      <c r="II10" s="12"/>
    </row>
    <row r="11" spans="1:243" s="14" customFormat="1" ht="125.25" customHeight="1">
      <c r="A11" s="13" t="s">
        <v>0</v>
      </c>
      <c r="B11" s="13" t="s">
        <v>18</v>
      </c>
      <c r="C11" s="52" t="s">
        <v>1</v>
      </c>
      <c r="D11" s="69" t="s">
        <v>19</v>
      </c>
      <c r="E11" s="52"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3.5">
      <c r="A12" s="18">
        <v>1</v>
      </c>
      <c r="B12" s="18">
        <v>2</v>
      </c>
      <c r="C12" s="53">
        <v>3</v>
      </c>
      <c r="D12" s="70">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162.75" customHeight="1">
      <c r="A13" s="53">
        <v>1</v>
      </c>
      <c r="B13" s="76" t="s">
        <v>187</v>
      </c>
      <c r="C13" s="55" t="s">
        <v>46</v>
      </c>
      <c r="D13" s="70"/>
      <c r="E13" s="53"/>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2"/>
      <c r="BB13" s="62"/>
      <c r="BC13" s="18"/>
      <c r="IE13" s="15"/>
      <c r="IF13" s="15"/>
      <c r="IG13" s="15"/>
      <c r="IH13" s="15"/>
      <c r="II13" s="15"/>
    </row>
    <row r="14" spans="1:243" s="24" customFormat="1" ht="33" customHeight="1">
      <c r="A14" s="79">
        <v>1.01</v>
      </c>
      <c r="B14" s="80" t="s">
        <v>148</v>
      </c>
      <c r="C14" s="55" t="s">
        <v>47</v>
      </c>
      <c r="D14" s="78">
        <v>1</v>
      </c>
      <c r="E14" s="78" t="s">
        <v>54</v>
      </c>
      <c r="F14" s="47"/>
      <c r="G14" s="26"/>
      <c r="H14" s="20"/>
      <c r="I14" s="19" t="s">
        <v>35</v>
      </c>
      <c r="J14" s="21">
        <f aca="true" t="shared" si="0" ref="J14:J20">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20">total_amount_ba($B$2,$D$2,D14,F14,J14,K14,M14)</f>
        <v>0</v>
      </c>
      <c r="BB14" s="45">
        <f aca="true" t="shared" si="2" ref="BB14:BB20">BA14+SUM(N14:AZ14)</f>
        <v>0</v>
      </c>
      <c r="BC14" s="23" t="str">
        <f aca="true" t="shared" si="3" ref="BC14:BC20">SpellNumber(L14,BB14)</f>
        <v>INR Zero Only</v>
      </c>
      <c r="IE14" s="25">
        <v>1.01</v>
      </c>
      <c r="IF14" s="25" t="s">
        <v>36</v>
      </c>
      <c r="IG14" s="25" t="s">
        <v>33</v>
      </c>
      <c r="IH14" s="25">
        <v>123.223</v>
      </c>
      <c r="II14" s="25" t="s">
        <v>34</v>
      </c>
    </row>
    <row r="15" spans="1:243" s="24" customFormat="1" ht="45.75" customHeight="1">
      <c r="A15" s="79">
        <v>1.02</v>
      </c>
      <c r="B15" s="80" t="s">
        <v>188</v>
      </c>
      <c r="C15" s="55" t="s">
        <v>48</v>
      </c>
      <c r="D15" s="78">
        <v>3</v>
      </c>
      <c r="E15" s="78" t="s">
        <v>157</v>
      </c>
      <c r="F15" s="47"/>
      <c r="G15" s="26"/>
      <c r="H15" s="20"/>
      <c r="I15" s="19" t="s">
        <v>35</v>
      </c>
      <c r="J15" s="21">
        <f t="shared" si="0"/>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0</v>
      </c>
      <c r="BB15" s="45">
        <f t="shared" si="2"/>
        <v>0</v>
      </c>
      <c r="BC15" s="23" t="str">
        <f t="shared" si="3"/>
        <v>INR Zero Only</v>
      </c>
      <c r="IE15" s="25">
        <v>1.01</v>
      </c>
      <c r="IF15" s="25" t="s">
        <v>36</v>
      </c>
      <c r="IG15" s="25" t="s">
        <v>33</v>
      </c>
      <c r="IH15" s="25">
        <v>123.223</v>
      </c>
      <c r="II15" s="25" t="s">
        <v>34</v>
      </c>
    </row>
    <row r="16" spans="1:243" s="24" customFormat="1" ht="32.25" customHeight="1">
      <c r="A16" s="79">
        <v>1.03</v>
      </c>
      <c r="B16" s="80" t="s">
        <v>158</v>
      </c>
      <c r="C16" s="55" t="s">
        <v>55</v>
      </c>
      <c r="D16" s="78">
        <v>3</v>
      </c>
      <c r="E16" s="78" t="s">
        <v>157</v>
      </c>
      <c r="F16" s="47"/>
      <c r="G16" s="26"/>
      <c r="H16" s="20"/>
      <c r="I16" s="19" t="s">
        <v>35</v>
      </c>
      <c r="J16" s="21">
        <f t="shared" si="0"/>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23" t="str">
        <f t="shared" si="3"/>
        <v>INR Zero Only</v>
      </c>
      <c r="IE16" s="25">
        <v>1.01</v>
      </c>
      <c r="IF16" s="25" t="s">
        <v>36</v>
      </c>
      <c r="IG16" s="25" t="s">
        <v>33</v>
      </c>
      <c r="IH16" s="25">
        <v>123.223</v>
      </c>
      <c r="II16" s="25" t="s">
        <v>34</v>
      </c>
    </row>
    <row r="17" spans="1:243" s="24" customFormat="1" ht="32.25" customHeight="1">
      <c r="A17" s="79">
        <v>1.04</v>
      </c>
      <c r="B17" s="80" t="s">
        <v>189</v>
      </c>
      <c r="C17" s="55" t="s">
        <v>56</v>
      </c>
      <c r="D17" s="78">
        <v>1</v>
      </c>
      <c r="E17" s="78" t="s">
        <v>54</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36</v>
      </c>
      <c r="IG17" s="25" t="s">
        <v>33</v>
      </c>
      <c r="IH17" s="25">
        <v>123.223</v>
      </c>
      <c r="II17" s="25" t="s">
        <v>34</v>
      </c>
    </row>
    <row r="18" spans="1:243" s="24" customFormat="1" ht="32.25" customHeight="1">
      <c r="A18" s="79">
        <v>1.05</v>
      </c>
      <c r="B18" s="80" t="s">
        <v>190</v>
      </c>
      <c r="C18" s="55" t="s">
        <v>57</v>
      </c>
      <c r="D18" s="78">
        <v>3</v>
      </c>
      <c r="E18" s="78" t="s">
        <v>54</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23" t="str">
        <f t="shared" si="3"/>
        <v>INR Zero Only</v>
      </c>
      <c r="IE18" s="25">
        <v>1.01</v>
      </c>
      <c r="IF18" s="25" t="s">
        <v>36</v>
      </c>
      <c r="IG18" s="25" t="s">
        <v>33</v>
      </c>
      <c r="IH18" s="25">
        <v>123.223</v>
      </c>
      <c r="II18" s="25" t="s">
        <v>34</v>
      </c>
    </row>
    <row r="19" spans="1:243" s="24" customFormat="1" ht="39.75" customHeight="1">
      <c r="A19" s="79">
        <v>1.06</v>
      </c>
      <c r="B19" s="80" t="s">
        <v>113</v>
      </c>
      <c r="C19" s="55" t="s">
        <v>58</v>
      </c>
      <c r="D19" s="78">
        <v>3</v>
      </c>
      <c r="E19" s="78" t="s">
        <v>157</v>
      </c>
      <c r="F19" s="47"/>
      <c r="G19" s="26"/>
      <c r="H19" s="20"/>
      <c r="I19" s="19" t="s">
        <v>35</v>
      </c>
      <c r="J19" s="21">
        <f t="shared" si="0"/>
        <v>1</v>
      </c>
      <c r="K19" s="22" t="s">
        <v>41</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23" t="str">
        <f t="shared" si="3"/>
        <v>INR Zero Only</v>
      </c>
      <c r="IE19" s="25">
        <v>1.01</v>
      </c>
      <c r="IF19" s="25" t="s">
        <v>36</v>
      </c>
      <c r="IG19" s="25" t="s">
        <v>33</v>
      </c>
      <c r="IH19" s="25">
        <v>123.223</v>
      </c>
      <c r="II19" s="25" t="s">
        <v>34</v>
      </c>
    </row>
    <row r="20" spans="1:243" s="24" customFormat="1" ht="37.5" customHeight="1">
      <c r="A20" s="79">
        <v>1.07</v>
      </c>
      <c r="B20" s="80" t="s">
        <v>114</v>
      </c>
      <c r="C20" s="55" t="s">
        <v>59</v>
      </c>
      <c r="D20" s="78">
        <v>8</v>
      </c>
      <c r="E20" s="78" t="s">
        <v>157</v>
      </c>
      <c r="F20" s="47"/>
      <c r="G20" s="26"/>
      <c r="H20" s="20"/>
      <c r="I20" s="19" t="s">
        <v>35</v>
      </c>
      <c r="J20" s="21">
        <f t="shared" si="0"/>
        <v>1</v>
      </c>
      <c r="K20" s="22" t="s">
        <v>41</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t="shared" si="1"/>
        <v>0</v>
      </c>
      <c r="BB20" s="45">
        <f t="shared" si="2"/>
        <v>0</v>
      </c>
      <c r="BC20" s="23" t="str">
        <f t="shared" si="3"/>
        <v>INR Zero Only</v>
      </c>
      <c r="IE20" s="25">
        <v>1.01</v>
      </c>
      <c r="IF20" s="25" t="s">
        <v>36</v>
      </c>
      <c r="IG20" s="25" t="s">
        <v>33</v>
      </c>
      <c r="IH20" s="25">
        <v>123.223</v>
      </c>
      <c r="II20" s="25" t="s">
        <v>34</v>
      </c>
    </row>
    <row r="21" spans="1:243" s="14" customFormat="1" ht="168.75" customHeight="1">
      <c r="A21" s="53">
        <v>2</v>
      </c>
      <c r="B21" s="74" t="s">
        <v>191</v>
      </c>
      <c r="C21" s="55" t="s">
        <v>60</v>
      </c>
      <c r="D21" s="70"/>
      <c r="E21" s="53"/>
      <c r="F21" s="18"/>
      <c r="G21" s="18"/>
      <c r="H21" s="18"/>
      <c r="I21" s="18"/>
      <c r="J21" s="18"/>
      <c r="K21" s="18"/>
      <c r="L21" s="18"/>
      <c r="M21" s="18"/>
      <c r="N21" s="18"/>
      <c r="O21" s="18"/>
      <c r="P21" s="18"/>
      <c r="Q21" s="18"/>
      <c r="R21" s="18"/>
      <c r="S21" s="13"/>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62"/>
      <c r="BB21" s="62"/>
      <c r="BC21" s="18"/>
      <c r="IE21" s="15"/>
      <c r="IF21" s="15"/>
      <c r="IG21" s="15"/>
      <c r="IH21" s="15"/>
      <c r="II21" s="15"/>
    </row>
    <row r="22" spans="1:243" s="24" customFormat="1" ht="33.75" customHeight="1">
      <c r="A22" s="79">
        <v>2.01</v>
      </c>
      <c r="B22" s="75" t="s">
        <v>147</v>
      </c>
      <c r="C22" s="55" t="s">
        <v>61</v>
      </c>
      <c r="D22" s="78">
        <v>1</v>
      </c>
      <c r="E22" s="78" t="s">
        <v>54</v>
      </c>
      <c r="F22" s="47"/>
      <c r="G22" s="26"/>
      <c r="H22" s="20"/>
      <c r="I22" s="19" t="s">
        <v>35</v>
      </c>
      <c r="J22" s="21">
        <f aca="true" t="shared" si="4" ref="J22:J28">IF(I22="Less(-)",-1,1)</f>
        <v>1</v>
      </c>
      <c r="K22" s="22" t="s">
        <v>41</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aca="true" t="shared" si="5" ref="BA22:BA28">total_amount_ba($B$2,$D$2,D22,F22,J22,K22,M22)</f>
        <v>0</v>
      </c>
      <c r="BB22" s="45">
        <f aca="true" t="shared" si="6" ref="BB22:BB28">BA22+SUM(N22:AZ22)</f>
        <v>0</v>
      </c>
      <c r="BC22" s="23" t="str">
        <f aca="true" t="shared" si="7" ref="BC22:BC28">SpellNumber(L22,BB22)</f>
        <v>INR Zero Only</v>
      </c>
      <c r="IE22" s="25">
        <v>1.01</v>
      </c>
      <c r="IF22" s="25" t="s">
        <v>36</v>
      </c>
      <c r="IG22" s="25" t="s">
        <v>33</v>
      </c>
      <c r="IH22" s="25">
        <v>123.223</v>
      </c>
      <c r="II22" s="25" t="s">
        <v>34</v>
      </c>
    </row>
    <row r="23" spans="1:243" s="24" customFormat="1" ht="45.75" customHeight="1">
      <c r="A23" s="79">
        <v>2.02</v>
      </c>
      <c r="B23" s="75" t="s">
        <v>192</v>
      </c>
      <c r="C23" s="55" t="s">
        <v>62</v>
      </c>
      <c r="D23" s="78">
        <v>3</v>
      </c>
      <c r="E23" s="78" t="s">
        <v>157</v>
      </c>
      <c r="F23" s="47"/>
      <c r="G23" s="26"/>
      <c r="H23" s="20"/>
      <c r="I23" s="19" t="s">
        <v>35</v>
      </c>
      <c r="J23" s="21">
        <f t="shared" si="4"/>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5"/>
        <v>0</v>
      </c>
      <c r="BB23" s="45">
        <f t="shared" si="6"/>
        <v>0</v>
      </c>
      <c r="BC23" s="23" t="str">
        <f t="shared" si="7"/>
        <v>INR Zero Only</v>
      </c>
      <c r="IE23" s="25">
        <v>1.01</v>
      </c>
      <c r="IF23" s="25" t="s">
        <v>36</v>
      </c>
      <c r="IG23" s="25" t="s">
        <v>33</v>
      </c>
      <c r="IH23" s="25">
        <v>123.223</v>
      </c>
      <c r="II23" s="25" t="s">
        <v>34</v>
      </c>
    </row>
    <row r="24" spans="1:243" s="24" customFormat="1" ht="33" customHeight="1">
      <c r="A24" s="79">
        <v>2.03</v>
      </c>
      <c r="B24" s="75" t="s">
        <v>193</v>
      </c>
      <c r="C24" s="55" t="s">
        <v>63</v>
      </c>
      <c r="D24" s="78">
        <v>3</v>
      </c>
      <c r="E24" s="78" t="s">
        <v>157</v>
      </c>
      <c r="F24" s="47"/>
      <c r="G24" s="26"/>
      <c r="H24" s="20"/>
      <c r="I24" s="19" t="s">
        <v>35</v>
      </c>
      <c r="J24" s="21">
        <f t="shared" si="4"/>
        <v>1</v>
      </c>
      <c r="K24" s="22" t="s">
        <v>41</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5"/>
        <v>0</v>
      </c>
      <c r="BB24" s="45">
        <f t="shared" si="6"/>
        <v>0</v>
      </c>
      <c r="BC24" s="23" t="str">
        <f t="shared" si="7"/>
        <v>INR Zero Only</v>
      </c>
      <c r="IE24" s="25">
        <v>1.01</v>
      </c>
      <c r="IF24" s="25" t="s">
        <v>36</v>
      </c>
      <c r="IG24" s="25" t="s">
        <v>33</v>
      </c>
      <c r="IH24" s="25">
        <v>123.223</v>
      </c>
      <c r="II24" s="25" t="s">
        <v>34</v>
      </c>
    </row>
    <row r="25" spans="1:243" s="24" customFormat="1" ht="33" customHeight="1">
      <c r="A25" s="79">
        <v>2.04</v>
      </c>
      <c r="B25" s="80" t="s">
        <v>189</v>
      </c>
      <c r="C25" s="55" t="s">
        <v>64</v>
      </c>
      <c r="D25" s="78">
        <v>1</v>
      </c>
      <c r="E25" s="78" t="s">
        <v>54</v>
      </c>
      <c r="F25" s="47"/>
      <c r="G25" s="26"/>
      <c r="H25" s="20"/>
      <c r="I25" s="19" t="s">
        <v>35</v>
      </c>
      <c r="J25" s="21">
        <f t="shared" si="4"/>
        <v>1</v>
      </c>
      <c r="K25" s="22" t="s">
        <v>41</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 t="shared" si="5"/>
        <v>0</v>
      </c>
      <c r="BB25" s="45">
        <f t="shared" si="6"/>
        <v>0</v>
      </c>
      <c r="BC25" s="23" t="str">
        <f t="shared" si="7"/>
        <v>INR Zero Only</v>
      </c>
      <c r="IE25" s="25">
        <v>1.01</v>
      </c>
      <c r="IF25" s="25" t="s">
        <v>36</v>
      </c>
      <c r="IG25" s="25" t="s">
        <v>33</v>
      </c>
      <c r="IH25" s="25">
        <v>123.223</v>
      </c>
      <c r="II25" s="25" t="s">
        <v>34</v>
      </c>
    </row>
    <row r="26" spans="1:243" s="24" customFormat="1" ht="33" customHeight="1">
      <c r="A26" s="79">
        <v>2.05</v>
      </c>
      <c r="B26" s="80" t="s">
        <v>190</v>
      </c>
      <c r="C26" s="55" t="s">
        <v>65</v>
      </c>
      <c r="D26" s="78">
        <v>3</v>
      </c>
      <c r="E26" s="78" t="s">
        <v>54</v>
      </c>
      <c r="F26" s="47"/>
      <c r="G26" s="26"/>
      <c r="H26" s="20"/>
      <c r="I26" s="19" t="s">
        <v>35</v>
      </c>
      <c r="J26" s="21">
        <f t="shared" si="4"/>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5"/>
        <v>0</v>
      </c>
      <c r="BB26" s="45">
        <f t="shared" si="6"/>
        <v>0</v>
      </c>
      <c r="BC26" s="23" t="str">
        <f t="shared" si="7"/>
        <v>INR Zero Only</v>
      </c>
      <c r="IE26" s="25">
        <v>1.01</v>
      </c>
      <c r="IF26" s="25" t="s">
        <v>36</v>
      </c>
      <c r="IG26" s="25" t="s">
        <v>33</v>
      </c>
      <c r="IH26" s="25">
        <v>123.223</v>
      </c>
      <c r="II26" s="25" t="s">
        <v>34</v>
      </c>
    </row>
    <row r="27" spans="1:243" s="24" customFormat="1" ht="33.75" customHeight="1">
      <c r="A27" s="79">
        <v>2.06</v>
      </c>
      <c r="B27" s="75" t="s">
        <v>113</v>
      </c>
      <c r="C27" s="55" t="s">
        <v>66</v>
      </c>
      <c r="D27" s="78">
        <v>3</v>
      </c>
      <c r="E27" s="78" t="s">
        <v>157</v>
      </c>
      <c r="F27" s="47"/>
      <c r="G27" s="26"/>
      <c r="H27" s="20"/>
      <c r="I27" s="19" t="s">
        <v>35</v>
      </c>
      <c r="J27" s="21">
        <f t="shared" si="4"/>
        <v>1</v>
      </c>
      <c r="K27" s="22" t="s">
        <v>41</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5"/>
        <v>0</v>
      </c>
      <c r="BB27" s="45">
        <f t="shared" si="6"/>
        <v>0</v>
      </c>
      <c r="BC27" s="23" t="str">
        <f t="shared" si="7"/>
        <v>INR Zero Only</v>
      </c>
      <c r="IE27" s="25">
        <v>1.01</v>
      </c>
      <c r="IF27" s="25" t="s">
        <v>36</v>
      </c>
      <c r="IG27" s="25" t="s">
        <v>33</v>
      </c>
      <c r="IH27" s="25">
        <v>123.223</v>
      </c>
      <c r="II27" s="25" t="s">
        <v>34</v>
      </c>
    </row>
    <row r="28" spans="1:243" s="24" customFormat="1" ht="27" customHeight="1">
      <c r="A28" s="79">
        <v>2.07</v>
      </c>
      <c r="B28" s="75" t="s">
        <v>114</v>
      </c>
      <c r="C28" s="55" t="s">
        <v>67</v>
      </c>
      <c r="D28" s="78">
        <v>8</v>
      </c>
      <c r="E28" s="78" t="s">
        <v>157</v>
      </c>
      <c r="F28" s="47"/>
      <c r="G28" s="26"/>
      <c r="H28" s="20"/>
      <c r="I28" s="19" t="s">
        <v>35</v>
      </c>
      <c r="J28" s="21">
        <f t="shared" si="4"/>
        <v>1</v>
      </c>
      <c r="K28" s="22" t="s">
        <v>41</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5"/>
        <v>0</v>
      </c>
      <c r="BB28" s="45">
        <f t="shared" si="6"/>
        <v>0</v>
      </c>
      <c r="BC28" s="23" t="str">
        <f t="shared" si="7"/>
        <v>INR Zero Only</v>
      </c>
      <c r="IE28" s="25">
        <v>1.01</v>
      </c>
      <c r="IF28" s="25" t="s">
        <v>36</v>
      </c>
      <c r="IG28" s="25" t="s">
        <v>33</v>
      </c>
      <c r="IH28" s="25">
        <v>123.223</v>
      </c>
      <c r="II28" s="25" t="s">
        <v>34</v>
      </c>
    </row>
    <row r="29" spans="1:243" s="14" customFormat="1" ht="82.5" customHeight="1">
      <c r="A29" s="53">
        <v>3</v>
      </c>
      <c r="B29" s="76" t="s">
        <v>194</v>
      </c>
      <c r="C29" s="55" t="s">
        <v>68</v>
      </c>
      <c r="D29" s="70"/>
      <c r="E29" s="53"/>
      <c r="F29" s="18"/>
      <c r="G29" s="18"/>
      <c r="H29" s="18"/>
      <c r="I29" s="18"/>
      <c r="J29" s="18"/>
      <c r="K29" s="18"/>
      <c r="L29" s="18"/>
      <c r="M29" s="18"/>
      <c r="N29" s="18"/>
      <c r="O29" s="18"/>
      <c r="P29" s="18"/>
      <c r="Q29" s="18"/>
      <c r="R29" s="18"/>
      <c r="S29" s="13"/>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62"/>
      <c r="BB29" s="62"/>
      <c r="BC29" s="18"/>
      <c r="IE29" s="15"/>
      <c r="IF29" s="15"/>
      <c r="IG29" s="15"/>
      <c r="IH29" s="15"/>
      <c r="II29" s="15"/>
    </row>
    <row r="30" spans="1:243" s="24" customFormat="1" ht="30.75" customHeight="1">
      <c r="A30" s="79">
        <v>3.01</v>
      </c>
      <c r="B30" s="75" t="s">
        <v>195</v>
      </c>
      <c r="C30" s="55" t="s">
        <v>69</v>
      </c>
      <c r="D30" s="78">
        <v>7</v>
      </c>
      <c r="E30" s="78" t="s">
        <v>157</v>
      </c>
      <c r="F30" s="47"/>
      <c r="G30" s="26"/>
      <c r="H30" s="20"/>
      <c r="I30" s="19" t="s">
        <v>35</v>
      </c>
      <c r="J30" s="21">
        <f>IF(I30="Less(-)",-1,1)</f>
        <v>1</v>
      </c>
      <c r="K30" s="22" t="s">
        <v>41</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total_amount_ba($B$2,$D$2,D30,F30,J30,K30,M30)</f>
        <v>0</v>
      </c>
      <c r="BB30" s="45">
        <f>BA30+SUM(N30:AZ30)</f>
        <v>0</v>
      </c>
      <c r="BC30" s="23" t="str">
        <f>SpellNumber(L30,BB30)</f>
        <v>INR Zero Only</v>
      </c>
      <c r="IE30" s="25">
        <v>1.01</v>
      </c>
      <c r="IF30" s="25" t="s">
        <v>36</v>
      </c>
      <c r="IG30" s="25" t="s">
        <v>33</v>
      </c>
      <c r="IH30" s="25">
        <v>123.223</v>
      </c>
      <c r="II30" s="25" t="s">
        <v>34</v>
      </c>
    </row>
    <row r="31" spans="1:243" s="14" customFormat="1" ht="37.5" customHeight="1">
      <c r="A31" s="53">
        <v>4</v>
      </c>
      <c r="B31" s="76" t="s">
        <v>196</v>
      </c>
      <c r="C31" s="55" t="s">
        <v>70</v>
      </c>
      <c r="D31" s="70"/>
      <c r="E31" s="53"/>
      <c r="F31" s="18"/>
      <c r="G31" s="18"/>
      <c r="H31" s="18"/>
      <c r="I31" s="18"/>
      <c r="J31" s="18"/>
      <c r="K31" s="18"/>
      <c r="L31" s="18"/>
      <c r="M31" s="18"/>
      <c r="N31" s="18"/>
      <c r="O31" s="18"/>
      <c r="P31" s="18"/>
      <c r="Q31" s="18"/>
      <c r="R31" s="18"/>
      <c r="S31" s="13"/>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62"/>
      <c r="BB31" s="62"/>
      <c r="BC31" s="18"/>
      <c r="IE31" s="15"/>
      <c r="IF31" s="15"/>
      <c r="IG31" s="15"/>
      <c r="IH31" s="15"/>
      <c r="II31" s="15"/>
    </row>
    <row r="32" spans="1:243" s="24" customFormat="1" ht="39.75" customHeight="1">
      <c r="A32" s="79">
        <v>4.01</v>
      </c>
      <c r="B32" s="81" t="s">
        <v>172</v>
      </c>
      <c r="C32" s="55" t="s">
        <v>71</v>
      </c>
      <c r="D32" s="78">
        <v>7</v>
      </c>
      <c r="E32" s="78" t="s">
        <v>171</v>
      </c>
      <c r="F32" s="47"/>
      <c r="G32" s="26"/>
      <c r="H32" s="20"/>
      <c r="I32" s="19" t="s">
        <v>35</v>
      </c>
      <c r="J32" s="21">
        <f>IF(I32="Less(-)",-1,1)</f>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total_amount_ba($B$2,$D$2,D32,F32,J32,K32,M32)</f>
        <v>0</v>
      </c>
      <c r="BB32" s="45">
        <f>BA32+SUM(N32:AZ32)</f>
        <v>0</v>
      </c>
      <c r="BC32" s="23" t="str">
        <f>SpellNumber(L32,BB32)</f>
        <v>INR Zero Only</v>
      </c>
      <c r="IE32" s="25">
        <v>1.01</v>
      </c>
      <c r="IF32" s="25" t="s">
        <v>36</v>
      </c>
      <c r="IG32" s="25" t="s">
        <v>33</v>
      </c>
      <c r="IH32" s="25">
        <v>123.223</v>
      </c>
      <c r="II32" s="25" t="s">
        <v>34</v>
      </c>
    </row>
    <row r="33" spans="1:243" s="24" customFormat="1" ht="37.5" customHeight="1">
      <c r="A33" s="79">
        <v>4.02</v>
      </c>
      <c r="B33" s="81" t="s">
        <v>173</v>
      </c>
      <c r="C33" s="55" t="s">
        <v>72</v>
      </c>
      <c r="D33" s="78">
        <v>3.5</v>
      </c>
      <c r="E33" s="78" t="s">
        <v>171</v>
      </c>
      <c r="F33" s="47"/>
      <c r="G33" s="26"/>
      <c r="H33" s="20"/>
      <c r="I33" s="19" t="s">
        <v>35</v>
      </c>
      <c r="J33" s="21">
        <f>IF(I33="Less(-)",-1,1)</f>
        <v>1</v>
      </c>
      <c r="K33" s="22" t="s">
        <v>41</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total_amount_ba($B$2,$D$2,D33,F33,J33,K33,M33)</f>
        <v>0</v>
      </c>
      <c r="BB33" s="45">
        <f>BA33+SUM(N33:AZ33)</f>
        <v>0</v>
      </c>
      <c r="BC33" s="23" t="str">
        <f>SpellNumber(L33,BB33)</f>
        <v>INR Zero Only</v>
      </c>
      <c r="IE33" s="25">
        <v>1.01</v>
      </c>
      <c r="IF33" s="25" t="s">
        <v>36</v>
      </c>
      <c r="IG33" s="25" t="s">
        <v>33</v>
      </c>
      <c r="IH33" s="25">
        <v>123.223</v>
      </c>
      <c r="II33" s="25" t="s">
        <v>34</v>
      </c>
    </row>
    <row r="34" spans="1:243" s="14" customFormat="1" ht="48.75" customHeight="1">
      <c r="A34" s="53">
        <v>5</v>
      </c>
      <c r="B34" s="76" t="s">
        <v>197</v>
      </c>
      <c r="C34" s="55" t="s">
        <v>73</v>
      </c>
      <c r="D34" s="70"/>
      <c r="E34" s="53"/>
      <c r="F34" s="18"/>
      <c r="G34" s="18"/>
      <c r="H34" s="18"/>
      <c r="I34" s="18"/>
      <c r="J34" s="18"/>
      <c r="K34" s="18"/>
      <c r="L34" s="18"/>
      <c r="M34" s="18"/>
      <c r="N34" s="18"/>
      <c r="O34" s="18"/>
      <c r="P34" s="18"/>
      <c r="Q34" s="18"/>
      <c r="R34" s="18"/>
      <c r="S34" s="13"/>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62"/>
      <c r="BB34" s="62"/>
      <c r="BC34" s="18"/>
      <c r="IE34" s="15"/>
      <c r="IF34" s="15"/>
      <c r="IG34" s="15"/>
      <c r="IH34" s="15"/>
      <c r="II34" s="15"/>
    </row>
    <row r="35" spans="1:243" s="24" customFormat="1" ht="51.75" customHeight="1">
      <c r="A35" s="79">
        <v>5.01</v>
      </c>
      <c r="B35" s="75" t="s">
        <v>198</v>
      </c>
      <c r="C35" s="55" t="s">
        <v>74</v>
      </c>
      <c r="D35" s="78">
        <v>1</v>
      </c>
      <c r="E35" s="78" t="s">
        <v>115</v>
      </c>
      <c r="F35" s="47"/>
      <c r="G35" s="26"/>
      <c r="H35" s="20"/>
      <c r="I35" s="19" t="s">
        <v>35</v>
      </c>
      <c r="J35" s="21">
        <f>IF(I35="Less(-)",-1,1)</f>
        <v>1</v>
      </c>
      <c r="K35" s="22" t="s">
        <v>41</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total_amount_ba($B$2,$D$2,D35,F35,J35,K35,M35)</f>
        <v>0</v>
      </c>
      <c r="BB35" s="45">
        <f>BA35+SUM(N35:AZ35)</f>
        <v>0</v>
      </c>
      <c r="BC35" s="23" t="str">
        <f>SpellNumber(L35,BB35)</f>
        <v>INR Zero Only</v>
      </c>
      <c r="IE35" s="25">
        <v>1.01</v>
      </c>
      <c r="IF35" s="25" t="s">
        <v>36</v>
      </c>
      <c r="IG35" s="25" t="s">
        <v>33</v>
      </c>
      <c r="IH35" s="25">
        <v>123.223</v>
      </c>
      <c r="II35" s="25" t="s">
        <v>34</v>
      </c>
    </row>
    <row r="36" spans="1:243" s="24" customFormat="1" ht="51" customHeight="1">
      <c r="A36" s="79">
        <v>5.02</v>
      </c>
      <c r="B36" s="80" t="s">
        <v>199</v>
      </c>
      <c r="C36" s="55" t="s">
        <v>75</v>
      </c>
      <c r="D36" s="78">
        <v>1</v>
      </c>
      <c r="E36" s="78" t="s">
        <v>115</v>
      </c>
      <c r="F36" s="47"/>
      <c r="G36" s="26"/>
      <c r="H36" s="20"/>
      <c r="I36" s="19" t="s">
        <v>35</v>
      </c>
      <c r="J36" s="21">
        <f>IF(I36="Less(-)",-1,1)</f>
        <v>1</v>
      </c>
      <c r="K36" s="22" t="s">
        <v>41</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total_amount_ba($B$2,$D$2,D36,F36,J36,K36,M36)</f>
        <v>0</v>
      </c>
      <c r="BB36" s="45">
        <f>BA36+SUM(N36:AZ36)</f>
        <v>0</v>
      </c>
      <c r="BC36" s="23" t="str">
        <f>SpellNumber(L36,BB36)</f>
        <v>INR Zero Only</v>
      </c>
      <c r="IE36" s="25">
        <v>1.01</v>
      </c>
      <c r="IF36" s="25" t="s">
        <v>36</v>
      </c>
      <c r="IG36" s="25" t="s">
        <v>33</v>
      </c>
      <c r="IH36" s="25">
        <v>123.223</v>
      </c>
      <c r="II36" s="25" t="s">
        <v>34</v>
      </c>
    </row>
    <row r="37" spans="1:243" s="14" customFormat="1" ht="83.25" customHeight="1">
      <c r="A37" s="53">
        <v>6</v>
      </c>
      <c r="B37" s="76" t="s">
        <v>200</v>
      </c>
      <c r="C37" s="55" t="s">
        <v>76</v>
      </c>
      <c r="D37" s="70"/>
      <c r="E37" s="53"/>
      <c r="F37" s="18"/>
      <c r="G37" s="18"/>
      <c r="H37" s="18"/>
      <c r="I37" s="18"/>
      <c r="J37" s="18"/>
      <c r="K37" s="18"/>
      <c r="L37" s="18"/>
      <c r="M37" s="18"/>
      <c r="N37" s="18"/>
      <c r="O37" s="18"/>
      <c r="P37" s="18"/>
      <c r="Q37" s="18"/>
      <c r="R37" s="18"/>
      <c r="S37" s="13"/>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62"/>
      <c r="BB37" s="62"/>
      <c r="BC37" s="18"/>
      <c r="IE37" s="15"/>
      <c r="IF37" s="15"/>
      <c r="IG37" s="15"/>
      <c r="IH37" s="15"/>
      <c r="II37" s="15"/>
    </row>
    <row r="38" spans="1:243" s="24" customFormat="1" ht="29.25" customHeight="1">
      <c r="A38" s="79">
        <v>6.01</v>
      </c>
      <c r="B38" s="75" t="s">
        <v>201</v>
      </c>
      <c r="C38" s="55" t="s">
        <v>77</v>
      </c>
      <c r="D38" s="78">
        <v>10</v>
      </c>
      <c r="E38" s="78" t="s">
        <v>116</v>
      </c>
      <c r="F38" s="47"/>
      <c r="G38" s="26"/>
      <c r="H38" s="20"/>
      <c r="I38" s="19" t="s">
        <v>35</v>
      </c>
      <c r="J38" s="21">
        <f>IF(I38="Less(-)",-1,1)</f>
        <v>1</v>
      </c>
      <c r="K38" s="22" t="s">
        <v>41</v>
      </c>
      <c r="L38" s="22" t="s">
        <v>7</v>
      </c>
      <c r="M38" s="48"/>
      <c r="N38" s="42"/>
      <c r="O38" s="42"/>
      <c r="P38" s="46"/>
      <c r="Q38" s="42"/>
      <c r="R38" s="42"/>
      <c r="S38" s="43"/>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total_amount_ba($B$2,$D$2,D38,F38,J38,K38,M38)</f>
        <v>0</v>
      </c>
      <c r="BB38" s="45">
        <f>BA38+SUM(N38:AZ38)</f>
        <v>0</v>
      </c>
      <c r="BC38" s="23" t="str">
        <f>SpellNumber(L38,BB38)</f>
        <v>INR Zero Only</v>
      </c>
      <c r="IE38" s="25">
        <v>1.01</v>
      </c>
      <c r="IF38" s="25" t="s">
        <v>36</v>
      </c>
      <c r="IG38" s="25" t="s">
        <v>33</v>
      </c>
      <c r="IH38" s="25">
        <v>123.223</v>
      </c>
      <c r="II38" s="25" t="s">
        <v>34</v>
      </c>
    </row>
    <row r="39" spans="1:243" s="24" customFormat="1" ht="29.25" customHeight="1">
      <c r="A39" s="79">
        <v>6.02</v>
      </c>
      <c r="B39" s="75" t="s">
        <v>143</v>
      </c>
      <c r="C39" s="55" t="s">
        <v>78</v>
      </c>
      <c r="D39" s="78">
        <v>15</v>
      </c>
      <c r="E39" s="78" t="s">
        <v>116</v>
      </c>
      <c r="F39" s="47"/>
      <c r="G39" s="26"/>
      <c r="H39" s="20"/>
      <c r="I39" s="19" t="s">
        <v>35</v>
      </c>
      <c r="J39" s="21">
        <f>IF(I39="Less(-)",-1,1)</f>
        <v>1</v>
      </c>
      <c r="K39" s="22" t="s">
        <v>41</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total_amount_ba($B$2,$D$2,D39,F39,J39,K39,M39)</f>
        <v>0</v>
      </c>
      <c r="BB39" s="45">
        <f>BA39+SUM(N39:AZ39)</f>
        <v>0</v>
      </c>
      <c r="BC39" s="23" t="str">
        <f>SpellNumber(L39,BB39)</f>
        <v>INR Zero Only</v>
      </c>
      <c r="IE39" s="25">
        <v>1.01</v>
      </c>
      <c r="IF39" s="25" t="s">
        <v>36</v>
      </c>
      <c r="IG39" s="25" t="s">
        <v>33</v>
      </c>
      <c r="IH39" s="25">
        <v>123.223</v>
      </c>
      <c r="II39" s="25" t="s">
        <v>34</v>
      </c>
    </row>
    <row r="40" spans="1:243" s="14" customFormat="1" ht="31.5" customHeight="1">
      <c r="A40" s="53">
        <v>7</v>
      </c>
      <c r="B40" s="76" t="s">
        <v>144</v>
      </c>
      <c r="C40" s="55" t="s">
        <v>79</v>
      </c>
      <c r="D40" s="70"/>
      <c r="E40" s="53"/>
      <c r="F40" s="18"/>
      <c r="G40" s="18"/>
      <c r="H40" s="18"/>
      <c r="I40" s="18"/>
      <c r="J40" s="18"/>
      <c r="K40" s="18"/>
      <c r="L40" s="18"/>
      <c r="M40" s="18"/>
      <c r="N40" s="18"/>
      <c r="O40" s="18"/>
      <c r="P40" s="18"/>
      <c r="Q40" s="18"/>
      <c r="R40" s="18"/>
      <c r="S40" s="13"/>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62"/>
      <c r="BB40" s="62"/>
      <c r="BC40" s="18"/>
      <c r="IE40" s="15"/>
      <c r="IF40" s="15"/>
      <c r="IG40" s="15"/>
      <c r="IH40" s="15"/>
      <c r="II40" s="15"/>
    </row>
    <row r="41" spans="1:243" s="24" customFormat="1" ht="71.25" customHeight="1">
      <c r="A41" s="79">
        <v>7.01</v>
      </c>
      <c r="B41" s="75" t="s">
        <v>202</v>
      </c>
      <c r="C41" s="55" t="s">
        <v>80</v>
      </c>
      <c r="D41" s="78">
        <v>56</v>
      </c>
      <c r="E41" s="78" t="s">
        <v>119</v>
      </c>
      <c r="F41" s="47"/>
      <c r="G41" s="26"/>
      <c r="H41" s="20"/>
      <c r="I41" s="19" t="s">
        <v>35</v>
      </c>
      <c r="J41" s="21">
        <f>IF(I41="Less(-)",-1,1)</f>
        <v>1</v>
      </c>
      <c r="K41" s="22" t="s">
        <v>41</v>
      </c>
      <c r="L41" s="22" t="s">
        <v>7</v>
      </c>
      <c r="M41" s="48"/>
      <c r="N41" s="42"/>
      <c r="O41" s="42"/>
      <c r="P41" s="46"/>
      <c r="Q41" s="42"/>
      <c r="R41" s="42"/>
      <c r="S41" s="43"/>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5">
        <f>total_amount_ba($B$2,$D$2,D41,F41,J41,K41,M41)</f>
        <v>0</v>
      </c>
      <c r="BB41" s="45">
        <f>BA41+SUM(N41:AZ41)</f>
        <v>0</v>
      </c>
      <c r="BC41" s="23" t="str">
        <f>SpellNumber(L41,BB41)</f>
        <v>INR Zero Only</v>
      </c>
      <c r="IE41" s="25">
        <v>1.01</v>
      </c>
      <c r="IF41" s="25" t="s">
        <v>36</v>
      </c>
      <c r="IG41" s="25" t="s">
        <v>33</v>
      </c>
      <c r="IH41" s="25">
        <v>123.223</v>
      </c>
      <c r="II41" s="25" t="s">
        <v>34</v>
      </c>
    </row>
    <row r="42" spans="1:243" s="24" customFormat="1" ht="60">
      <c r="A42" s="79">
        <v>7.02</v>
      </c>
      <c r="B42" s="75" t="s">
        <v>203</v>
      </c>
      <c r="C42" s="55" t="s">
        <v>81</v>
      </c>
      <c r="D42" s="78">
        <v>56</v>
      </c>
      <c r="E42" s="78" t="s">
        <v>119</v>
      </c>
      <c r="F42" s="47"/>
      <c r="G42" s="26"/>
      <c r="H42" s="20"/>
      <c r="I42" s="19" t="s">
        <v>35</v>
      </c>
      <c r="J42" s="21">
        <f>IF(I42="Less(-)",-1,1)</f>
        <v>1</v>
      </c>
      <c r="K42" s="22" t="s">
        <v>41</v>
      </c>
      <c r="L42" s="22" t="s">
        <v>7</v>
      </c>
      <c r="M42" s="48"/>
      <c r="N42" s="42"/>
      <c r="O42" s="42"/>
      <c r="P42" s="46"/>
      <c r="Q42" s="42"/>
      <c r="R42" s="42"/>
      <c r="S42" s="43"/>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5">
        <f>total_amount_ba($B$2,$D$2,D42,F42,J42,K42,M42)</f>
        <v>0</v>
      </c>
      <c r="BB42" s="45">
        <f>BA42+SUM(N42:AZ42)</f>
        <v>0</v>
      </c>
      <c r="BC42" s="23" t="str">
        <f>SpellNumber(L42,BB42)</f>
        <v>INR Zero Only</v>
      </c>
      <c r="IE42" s="25">
        <v>1.01</v>
      </c>
      <c r="IF42" s="25" t="s">
        <v>36</v>
      </c>
      <c r="IG42" s="25" t="s">
        <v>33</v>
      </c>
      <c r="IH42" s="25">
        <v>123.223</v>
      </c>
      <c r="II42" s="25" t="s">
        <v>34</v>
      </c>
    </row>
    <row r="43" spans="1:243" s="14" customFormat="1" ht="37.5" customHeight="1">
      <c r="A43" s="53">
        <v>8</v>
      </c>
      <c r="B43" s="76" t="s">
        <v>118</v>
      </c>
      <c r="C43" s="55" t="s">
        <v>82</v>
      </c>
      <c r="D43" s="70"/>
      <c r="E43" s="53"/>
      <c r="F43" s="18"/>
      <c r="G43" s="18"/>
      <c r="H43" s="18"/>
      <c r="I43" s="18"/>
      <c r="J43" s="18"/>
      <c r="K43" s="18"/>
      <c r="L43" s="18"/>
      <c r="M43" s="18"/>
      <c r="N43" s="18"/>
      <c r="O43" s="18"/>
      <c r="P43" s="18"/>
      <c r="Q43" s="18"/>
      <c r="R43" s="18"/>
      <c r="S43" s="13"/>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62"/>
      <c r="BB43" s="62"/>
      <c r="BC43" s="18"/>
      <c r="IE43" s="15"/>
      <c r="IF43" s="15"/>
      <c r="IG43" s="15"/>
      <c r="IH43" s="15"/>
      <c r="II43" s="15"/>
    </row>
    <row r="44" spans="1:243" s="24" customFormat="1" ht="84.75" customHeight="1">
      <c r="A44" s="79">
        <v>8.01</v>
      </c>
      <c r="B44" s="75" t="s">
        <v>204</v>
      </c>
      <c r="C44" s="55" t="s">
        <v>83</v>
      </c>
      <c r="D44" s="78">
        <v>1</v>
      </c>
      <c r="E44" s="78" t="s">
        <v>115</v>
      </c>
      <c r="F44" s="47"/>
      <c r="G44" s="26"/>
      <c r="H44" s="20"/>
      <c r="I44" s="19" t="s">
        <v>35</v>
      </c>
      <c r="J44" s="21">
        <f>IF(I44="Less(-)",-1,1)</f>
        <v>1</v>
      </c>
      <c r="K44" s="22" t="s">
        <v>41</v>
      </c>
      <c r="L44" s="22" t="s">
        <v>7</v>
      </c>
      <c r="M44" s="48"/>
      <c r="N44" s="42"/>
      <c r="O44" s="42"/>
      <c r="P44" s="46"/>
      <c r="Q44" s="42"/>
      <c r="R44" s="42"/>
      <c r="S44" s="43"/>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5">
        <f>total_amount_ba($B$2,$D$2,D44,F44,J44,K44,M44)</f>
        <v>0</v>
      </c>
      <c r="BB44" s="45">
        <f>BA44+SUM(N44:AZ44)</f>
        <v>0</v>
      </c>
      <c r="BC44" s="23" t="str">
        <f>SpellNumber(L44,BB44)</f>
        <v>INR Zero Only</v>
      </c>
      <c r="IE44" s="25">
        <v>1.01</v>
      </c>
      <c r="IF44" s="25" t="s">
        <v>36</v>
      </c>
      <c r="IG44" s="25" t="s">
        <v>33</v>
      </c>
      <c r="IH44" s="25">
        <v>123.223</v>
      </c>
      <c r="II44" s="25" t="s">
        <v>34</v>
      </c>
    </row>
    <row r="45" spans="1:243" s="24" customFormat="1" ht="86.25" customHeight="1">
      <c r="A45" s="79">
        <v>8.02</v>
      </c>
      <c r="B45" s="75" t="s">
        <v>205</v>
      </c>
      <c r="C45" s="55" t="s">
        <v>84</v>
      </c>
      <c r="D45" s="78">
        <v>5</v>
      </c>
      <c r="E45" s="78" t="s">
        <v>157</v>
      </c>
      <c r="F45" s="47"/>
      <c r="G45" s="26"/>
      <c r="H45" s="20"/>
      <c r="I45" s="19" t="s">
        <v>35</v>
      </c>
      <c r="J45" s="21">
        <f>IF(I45="Less(-)",-1,1)</f>
        <v>1</v>
      </c>
      <c r="K45" s="22" t="s">
        <v>41</v>
      </c>
      <c r="L45" s="22" t="s">
        <v>7</v>
      </c>
      <c r="M45" s="48"/>
      <c r="N45" s="42"/>
      <c r="O45" s="42"/>
      <c r="P45" s="46"/>
      <c r="Q45" s="42"/>
      <c r="R45" s="42"/>
      <c r="S45" s="43"/>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5">
        <f>total_amount_ba($B$2,$D$2,D45,F45,J45,K45,M45)</f>
        <v>0</v>
      </c>
      <c r="BB45" s="45">
        <f>BA45+SUM(N45:AZ45)</f>
        <v>0</v>
      </c>
      <c r="BC45" s="23" t="str">
        <f>SpellNumber(L45,BB45)</f>
        <v>INR Zero Only</v>
      </c>
      <c r="IE45" s="25">
        <v>1.01</v>
      </c>
      <c r="IF45" s="25" t="s">
        <v>36</v>
      </c>
      <c r="IG45" s="25" t="s">
        <v>33</v>
      </c>
      <c r="IH45" s="25">
        <v>123.223</v>
      </c>
      <c r="II45" s="25" t="s">
        <v>34</v>
      </c>
    </row>
    <row r="46" spans="1:243" s="24" customFormat="1" ht="33" customHeight="1">
      <c r="A46" s="59" t="s">
        <v>39</v>
      </c>
      <c r="B46" s="60"/>
      <c r="C46" s="56"/>
      <c r="D46" s="71"/>
      <c r="E46" s="63"/>
      <c r="F46" s="64"/>
      <c r="G46" s="64"/>
      <c r="H46" s="65"/>
      <c r="I46" s="65"/>
      <c r="J46" s="65"/>
      <c r="K46" s="65"/>
      <c r="L46" s="66"/>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49">
        <f>SUM(BA13:BA45)</f>
        <v>0</v>
      </c>
      <c r="BB46" s="49">
        <f>SUM(BB22:BB26)</f>
        <v>0</v>
      </c>
      <c r="BC46" s="23"/>
      <c r="IE46" s="25">
        <v>4</v>
      </c>
      <c r="IF46" s="25" t="s">
        <v>37</v>
      </c>
      <c r="IG46" s="25" t="s">
        <v>38</v>
      </c>
      <c r="IH46" s="25">
        <v>10</v>
      </c>
      <c r="II46" s="25" t="s">
        <v>34</v>
      </c>
    </row>
    <row r="47" spans="1:243" s="33" customFormat="1" ht="23.25" customHeight="1" hidden="1">
      <c r="A47" s="60" t="s">
        <v>43</v>
      </c>
      <c r="B47" s="61"/>
      <c r="C47" s="57"/>
      <c r="D47" s="72"/>
      <c r="E47" s="58" t="s">
        <v>40</v>
      </c>
      <c r="F47" s="40"/>
      <c r="G47" s="28"/>
      <c r="H47" s="29"/>
      <c r="I47" s="29"/>
      <c r="J47" s="29"/>
      <c r="K47" s="30"/>
      <c r="L47" s="31"/>
      <c r="M47" s="32"/>
      <c r="O47" s="24"/>
      <c r="P47" s="24"/>
      <c r="Q47" s="24"/>
      <c r="R47" s="24"/>
      <c r="S47" s="24"/>
      <c r="BA47" s="38">
        <f>IF(ISBLANK(F47),0,IF(E47="Excess (+)",ROUND(BA46+(BA46*F47),2),IF(E47="Less (-)",ROUND(BA46+(BA46*F47*(-1)),2),0)))</f>
        <v>0</v>
      </c>
      <c r="BB47" s="39">
        <f>ROUND(BA47,0)</f>
        <v>0</v>
      </c>
      <c r="BC47" s="23" t="str">
        <f>SpellNumber(L47,BB47)</f>
        <v> Zero Only</v>
      </c>
      <c r="IE47" s="34"/>
      <c r="IF47" s="34"/>
      <c r="IG47" s="34"/>
      <c r="IH47" s="34"/>
      <c r="II47" s="34"/>
    </row>
    <row r="48" spans="1:243" s="33" customFormat="1" ht="51" customHeight="1">
      <c r="A48" s="59" t="s">
        <v>42</v>
      </c>
      <c r="B48" s="59"/>
      <c r="C48" s="89" t="str">
        <f>SpellNumber($E$2,BA46)</f>
        <v>INR Zero Only</v>
      </c>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1"/>
      <c r="IE48" s="34"/>
      <c r="IF48" s="34"/>
      <c r="IG48" s="34"/>
      <c r="IH48" s="34"/>
      <c r="II48" s="34"/>
    </row>
    <row r="49" spans="3:243" s="14" customFormat="1" ht="14.25">
      <c r="C49" s="54"/>
      <c r="D49" s="73"/>
      <c r="E49" s="54"/>
      <c r="F49" s="35"/>
      <c r="G49" s="35"/>
      <c r="H49" s="35"/>
      <c r="I49" s="35"/>
      <c r="J49" s="35"/>
      <c r="K49" s="35"/>
      <c r="L49" s="35"/>
      <c r="M49" s="35"/>
      <c r="O49" s="35"/>
      <c r="BA49" s="35"/>
      <c r="BC49" s="35"/>
      <c r="IE49" s="15"/>
      <c r="IF49" s="15"/>
      <c r="IG49" s="15"/>
      <c r="IH49" s="15"/>
      <c r="II49" s="15"/>
    </row>
  </sheetData>
  <sheetProtection password="CC01" sheet="1"/>
  <mergeCells count="8">
    <mergeCell ref="A9:BC9"/>
    <mergeCell ref="C48:BC48"/>
    <mergeCell ref="A1:L1"/>
    <mergeCell ref="A4:BC4"/>
    <mergeCell ref="A5:BC5"/>
    <mergeCell ref="A6:BC6"/>
    <mergeCell ref="A7:BC7"/>
    <mergeCell ref="B8:BC8"/>
  </mergeCells>
  <dataValidations count="21">
    <dataValidation type="decimal" allowBlank="1" showInputMessage="1" showErrorMessage="1" promptTitle="Quantity" prompt="Please enter the Quantity for this item. " errorTitle="Invalid Entry" error="Only Numeric Values are allowed. " sqref="F44:F45 D22:D24 D38:D42 F22:F28 F14:F20 F30 F32:F42">
      <formula1>0</formula1>
      <formula2>999999999999999</formula2>
    </dataValidation>
    <dataValidation allowBlank="1" showInputMessage="1" showErrorMessage="1" promptTitle="Units" prompt="Please enter Units in text" sqref="E38:E42 E22:E24"/>
    <dataValidation type="decimal" allowBlank="1" showInputMessage="1" showErrorMessage="1" promptTitle="Rate Entry" prompt="Please enter the Inspection Charges in Rupees for this item. " errorTitle="Invaid Entry" error="Only Numeric Values are allowed. " sqref="Q44:Q45 Q22:Q28 Q14:Q20 Q30 Q32:Q4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44:R45 R22:R28 R14:R20 R30 R32:R4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44:O45 N22:O28 N14:O20 N30:O30 N32:O42">
      <formula1>0</formula1>
      <formula2>999999999999999</formula2>
    </dataValidation>
    <dataValidation type="list" showInputMessage="1" showErrorMessage="1" sqref="I44:I45 I22:I28 I14:I20 I30 I32:I42">
      <formula1>"Excess(+), Less(-)"</formula1>
    </dataValidation>
    <dataValidation allowBlank="1" showInputMessage="1" showErrorMessage="1" promptTitle="Addition / Deduction" prompt="Please Choose the correct One" sqref="J44:J45 J22:J28 J14:J20 J30 J32:J42"/>
    <dataValidation type="list" allowBlank="1" showInputMessage="1" showErrorMessage="1" sqref="K44:K45 K22:K28 K14:K20 K30 K32:K42">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44:H45 G22:H28 G14:H20 G30:H30 G32:H4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44:M45 M22:M28 M14:M20 M30 M32:M42">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7">
      <formula1>IF(E47&lt;&gt;"Select",0,-1)</formula1>
      <formula2>IF(E47&lt;&gt;"Select",99.99,-1)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7">
      <formula1>0</formula1>
      <formula2>IF(E47&lt;&gt;"Select",99.9,0)</formula2>
    </dataValidation>
    <dataValidation type="list" showInputMessage="1" showErrorMessage="1" promptTitle="Less or Excess" prompt="Please select either LESS  ( - )  or  EXCESS  ( + )" errorTitle="Please enter valid values only" error="Please select either LESS ( - ) or  EXCESS  ( + )" sqref="E47">
      <formula1>IF(ISBLANK(F47),$A$3:$C$3,$B$3:$C$3)</formula1>
    </dataValidation>
    <dataValidation type="list" showInputMessage="1" showErrorMessage="1" promptTitle="Option C1 or D1" prompt="Please select the Option C1 or Option D1" errorTitle="Please enter valid values only" error="Please select the Option C1 or Option D1" sqref="D47">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7">
      <formula1>0</formula1>
      <formula2>99.9</formula2>
    </dataValidation>
    <dataValidation type="list" allowBlank="1" showInputMessage="1" showErrorMessage="1" sqref="L17 L18 L19 L20 L21 L22 L23 L24 L25 L26 L27 L28 L29 L30 L31 L32 L33 L34 L35 L36 L37 L38 L39 L40 L41 L42 L43 L44 L13 L14 L15 L16 L45">
      <formula1>"INR"</formula1>
    </dataValidation>
    <dataValidation type="decimal" allowBlank="1" showInputMessage="1" showErrorMessage="1" errorTitle="Invalid Entry" error="Only Numeric Values are allowed. " sqref="A13:A45">
      <formula1>0</formula1>
      <formula2>999999999999999</formula2>
    </dataValidation>
    <dataValidation allowBlank="1" showInputMessage="1" showErrorMessage="1" promptTitle="Itemcode/Make" prompt="Please enter text" sqref="C13:C45"/>
  </dataValidations>
  <printOptions/>
  <pageMargins left="0.5511811023622047" right="0.31496062992125984" top="0.5905511811023623" bottom="0.5118110236220472" header="0.31496062992125984" footer="0.31496062992125984"/>
  <pageSetup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codeName="Sheet20">
    <tabColor theme="4" tint="-0.4999699890613556"/>
  </sheetPr>
  <dimension ref="A1:II43"/>
  <sheetViews>
    <sheetView showGridLines="0" view="pageBreakPreview" zoomScale="70" zoomScaleNormal="60" zoomScaleSheetLayoutView="70" zoomScalePageLayoutView="0" workbookViewId="0" topLeftCell="A15">
      <selection activeCell="BA15" sqref="BA15"/>
    </sheetView>
  </sheetViews>
  <sheetFormatPr defaultColWidth="9.140625" defaultRowHeight="15"/>
  <cols>
    <col min="1" max="1" width="16.140625" style="35" customWidth="1"/>
    <col min="2" max="2" width="53.421875" style="35" customWidth="1"/>
    <col min="3" max="3" width="13.140625" style="54" hidden="1" customWidth="1"/>
    <col min="4" max="4" width="16.421875" style="73" customWidth="1"/>
    <col min="5" max="5" width="14.421875" style="54" customWidth="1"/>
    <col min="6" max="6" width="14.421875" style="35" hidden="1" customWidth="1"/>
    <col min="7" max="7" width="14.140625" style="35" hidden="1" customWidth="1"/>
    <col min="8" max="9" width="12.140625" style="35" hidden="1" customWidth="1"/>
    <col min="10" max="10" width="9.00390625" style="35" hidden="1" customWidth="1"/>
    <col min="11" max="11" width="19.57421875" style="35" hidden="1" customWidth="1"/>
    <col min="12" max="12" width="14.421875" style="35" hidden="1" customWidth="1"/>
    <col min="13" max="13" width="25.57421875" style="35" customWidth="1"/>
    <col min="14" max="14" width="15.421875" style="36" hidden="1" customWidth="1"/>
    <col min="15" max="15" width="14.421875" style="35" hidden="1" customWidth="1"/>
    <col min="16" max="16" width="17.421875" style="35" hidden="1" customWidth="1"/>
    <col min="17" max="17" width="18.421875" style="35" hidden="1" customWidth="1"/>
    <col min="18" max="18" width="17.421875" style="35" hidden="1" customWidth="1"/>
    <col min="19" max="19" width="14.574218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421875" style="35" hidden="1" customWidth="1"/>
    <col min="53" max="53" width="24.421875" style="35" customWidth="1"/>
    <col min="54" max="54" width="18.8515625" style="35" hidden="1" customWidth="1"/>
    <col min="55" max="55" width="31.57421875" style="35" customWidth="1"/>
    <col min="56" max="59" width="9.140625" style="35" customWidth="1"/>
    <col min="60" max="60" width="20.57421875" style="35" customWidth="1"/>
    <col min="61" max="238" width="9.140625" style="35" customWidth="1"/>
    <col min="239" max="243" width="9.140625" style="37" customWidth="1"/>
    <col min="244" max="16384" width="9.140625" style="35" customWidth="1"/>
  </cols>
  <sheetData>
    <row r="1" spans="1:243" s="1" customFormat="1" ht="25.5" customHeight="1">
      <c r="A1" s="92" t="str">
        <f>B2&amp;" BoQ"</f>
        <v>Item Rate BoQ</v>
      </c>
      <c r="B1" s="92"/>
      <c r="C1" s="92"/>
      <c r="D1" s="92"/>
      <c r="E1" s="92"/>
      <c r="F1" s="92"/>
      <c r="G1" s="92"/>
      <c r="H1" s="92"/>
      <c r="I1" s="92"/>
      <c r="J1" s="92"/>
      <c r="K1" s="92"/>
      <c r="L1" s="92"/>
      <c r="O1" s="2"/>
      <c r="P1" s="2"/>
      <c r="Q1" s="3"/>
      <c r="IE1" s="3"/>
      <c r="IF1" s="3"/>
      <c r="IG1" s="3"/>
      <c r="IH1" s="3"/>
      <c r="II1" s="3"/>
    </row>
    <row r="2" spans="1:17" s="1" customFormat="1" ht="25.5" customHeight="1" hidden="1">
      <c r="A2" s="4" t="s">
        <v>3</v>
      </c>
      <c r="B2" s="4" t="s">
        <v>4</v>
      </c>
      <c r="C2" s="41" t="s">
        <v>5</v>
      </c>
      <c r="D2" s="67" t="s">
        <v>6</v>
      </c>
      <c r="E2" s="4" t="s">
        <v>7</v>
      </c>
      <c r="J2" s="5"/>
      <c r="K2" s="5"/>
      <c r="L2" s="5"/>
      <c r="O2" s="2"/>
      <c r="P2" s="2"/>
      <c r="Q2" s="3"/>
    </row>
    <row r="3" spans="1:243" s="1" customFormat="1" ht="30" customHeight="1" hidden="1">
      <c r="A3" s="1" t="s">
        <v>8</v>
      </c>
      <c r="C3" s="51" t="s">
        <v>9</v>
      </c>
      <c r="D3" s="68"/>
      <c r="E3" s="51"/>
      <c r="IE3" s="3"/>
      <c r="IF3" s="3"/>
      <c r="IG3" s="3"/>
      <c r="IH3" s="3"/>
      <c r="II3" s="3"/>
    </row>
    <row r="4" spans="1:243" s="6" customFormat="1" ht="30.75" customHeight="1">
      <c r="A4" s="93" t="s">
        <v>53</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7"/>
      <c r="IF4" s="7"/>
      <c r="IG4" s="7"/>
      <c r="IH4" s="7"/>
      <c r="II4" s="7"/>
    </row>
    <row r="5" spans="1:243" s="6" customFormat="1" ht="30.75" customHeight="1">
      <c r="A5" s="93" t="s">
        <v>238</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7"/>
      <c r="IF5" s="7"/>
      <c r="IG5" s="7"/>
      <c r="IH5" s="7"/>
      <c r="II5" s="7"/>
    </row>
    <row r="6" spans="1:243" s="6" customFormat="1" ht="30.75" customHeight="1">
      <c r="A6" s="93" t="s">
        <v>50</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7"/>
      <c r="IF6" s="7"/>
      <c r="IG6" s="7"/>
      <c r="IH6" s="7"/>
      <c r="II6" s="7"/>
    </row>
    <row r="7" spans="1:243" s="6"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7"/>
      <c r="IF7" s="7"/>
      <c r="IG7" s="7"/>
      <c r="IH7" s="7"/>
      <c r="II7" s="7"/>
    </row>
    <row r="8" spans="1:243" s="9" customFormat="1" ht="65.25" customHeight="1">
      <c r="A8" s="8" t="s">
        <v>44</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10"/>
      <c r="IF8" s="10"/>
      <c r="IG8" s="10"/>
      <c r="IH8" s="10"/>
      <c r="II8" s="10"/>
    </row>
    <row r="9" spans="1:243" s="11" customFormat="1" ht="61.5" customHeight="1">
      <c r="A9" s="86" t="s">
        <v>11</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2"/>
      <c r="IF9" s="12"/>
      <c r="IG9" s="12"/>
      <c r="IH9" s="12"/>
      <c r="II9" s="12"/>
    </row>
    <row r="10" spans="1:243" s="11" customFormat="1" ht="26.25" customHeight="1">
      <c r="A10" s="52" t="s">
        <v>12</v>
      </c>
      <c r="B10" s="52" t="s">
        <v>13</v>
      </c>
      <c r="C10" s="52" t="s">
        <v>13</v>
      </c>
      <c r="D10" s="69" t="s">
        <v>12</v>
      </c>
      <c r="E10" s="52" t="s">
        <v>13</v>
      </c>
      <c r="F10" s="52" t="s">
        <v>14</v>
      </c>
      <c r="G10" s="52" t="s">
        <v>14</v>
      </c>
      <c r="H10" s="52" t="s">
        <v>15</v>
      </c>
      <c r="I10" s="52" t="s">
        <v>13</v>
      </c>
      <c r="J10" s="52" t="s">
        <v>12</v>
      </c>
      <c r="K10" s="52" t="s">
        <v>16</v>
      </c>
      <c r="L10" s="52" t="s">
        <v>13</v>
      </c>
      <c r="M10" s="52" t="s">
        <v>12</v>
      </c>
      <c r="N10" s="52" t="s">
        <v>14</v>
      </c>
      <c r="O10" s="52" t="s">
        <v>14</v>
      </c>
      <c r="P10" s="52" t="s">
        <v>14</v>
      </c>
      <c r="Q10" s="52" t="s">
        <v>14</v>
      </c>
      <c r="R10" s="52" t="s">
        <v>15</v>
      </c>
      <c r="S10" s="52" t="s">
        <v>15</v>
      </c>
      <c r="T10" s="52" t="s">
        <v>14</v>
      </c>
      <c r="U10" s="52" t="s">
        <v>14</v>
      </c>
      <c r="V10" s="52" t="s">
        <v>14</v>
      </c>
      <c r="W10" s="52" t="s">
        <v>14</v>
      </c>
      <c r="X10" s="52" t="s">
        <v>15</v>
      </c>
      <c r="Y10" s="52" t="s">
        <v>15</v>
      </c>
      <c r="Z10" s="52" t="s">
        <v>14</v>
      </c>
      <c r="AA10" s="52" t="s">
        <v>14</v>
      </c>
      <c r="AB10" s="52" t="s">
        <v>14</v>
      </c>
      <c r="AC10" s="52" t="s">
        <v>14</v>
      </c>
      <c r="AD10" s="52" t="s">
        <v>15</v>
      </c>
      <c r="AE10" s="52" t="s">
        <v>15</v>
      </c>
      <c r="AF10" s="52" t="s">
        <v>14</v>
      </c>
      <c r="AG10" s="52" t="s">
        <v>14</v>
      </c>
      <c r="AH10" s="52" t="s">
        <v>14</v>
      </c>
      <c r="AI10" s="52" t="s">
        <v>14</v>
      </c>
      <c r="AJ10" s="52" t="s">
        <v>15</v>
      </c>
      <c r="AK10" s="52" t="s">
        <v>15</v>
      </c>
      <c r="AL10" s="52" t="s">
        <v>14</v>
      </c>
      <c r="AM10" s="52" t="s">
        <v>14</v>
      </c>
      <c r="AN10" s="52" t="s">
        <v>14</v>
      </c>
      <c r="AO10" s="52" t="s">
        <v>14</v>
      </c>
      <c r="AP10" s="52" t="s">
        <v>15</v>
      </c>
      <c r="AQ10" s="52" t="s">
        <v>15</v>
      </c>
      <c r="AR10" s="52" t="s">
        <v>14</v>
      </c>
      <c r="AS10" s="52" t="s">
        <v>14</v>
      </c>
      <c r="AT10" s="52" t="s">
        <v>12</v>
      </c>
      <c r="AU10" s="52" t="s">
        <v>12</v>
      </c>
      <c r="AV10" s="52" t="s">
        <v>15</v>
      </c>
      <c r="AW10" s="52" t="s">
        <v>15</v>
      </c>
      <c r="AX10" s="52" t="s">
        <v>12</v>
      </c>
      <c r="AY10" s="52" t="s">
        <v>12</v>
      </c>
      <c r="AZ10" s="52" t="s">
        <v>17</v>
      </c>
      <c r="BA10" s="52" t="s">
        <v>12</v>
      </c>
      <c r="BB10" s="52" t="s">
        <v>12</v>
      </c>
      <c r="BC10" s="52" t="s">
        <v>13</v>
      </c>
      <c r="IE10" s="12"/>
      <c r="IF10" s="12"/>
      <c r="IG10" s="12"/>
      <c r="IH10" s="12"/>
      <c r="II10" s="12"/>
    </row>
    <row r="11" spans="1:243" s="14" customFormat="1" ht="125.25" customHeight="1">
      <c r="A11" s="13" t="s">
        <v>0</v>
      </c>
      <c r="B11" s="13" t="s">
        <v>18</v>
      </c>
      <c r="C11" s="52" t="s">
        <v>1</v>
      </c>
      <c r="D11" s="69" t="s">
        <v>19</v>
      </c>
      <c r="E11" s="52" t="s">
        <v>20</v>
      </c>
      <c r="F11" s="13" t="s">
        <v>45</v>
      </c>
      <c r="G11" s="13"/>
      <c r="H11" s="13"/>
      <c r="I11" s="13" t="s">
        <v>21</v>
      </c>
      <c r="J11" s="13" t="s">
        <v>22</v>
      </c>
      <c r="K11" s="13" t="s">
        <v>23</v>
      </c>
      <c r="L11" s="13" t="s">
        <v>24</v>
      </c>
      <c r="M11" s="16" t="s">
        <v>51</v>
      </c>
      <c r="N11" s="13" t="s">
        <v>25</v>
      </c>
      <c r="O11" s="13" t="s">
        <v>26</v>
      </c>
      <c r="P11" s="13" t="s">
        <v>49</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52</v>
      </c>
      <c r="BB11" s="17" t="s">
        <v>31</v>
      </c>
      <c r="BC11" s="50" t="s">
        <v>32</v>
      </c>
      <c r="IE11" s="15"/>
      <c r="IF11" s="15"/>
      <c r="IG11" s="15"/>
      <c r="IH11" s="15"/>
      <c r="II11" s="15"/>
    </row>
    <row r="12" spans="1:243" s="14" customFormat="1" ht="13.5">
      <c r="A12" s="18">
        <v>1</v>
      </c>
      <c r="B12" s="18">
        <v>2</v>
      </c>
      <c r="C12" s="53">
        <v>3</v>
      </c>
      <c r="D12" s="70">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14" customFormat="1" ht="66" customHeight="1">
      <c r="A13" s="53">
        <v>1</v>
      </c>
      <c r="B13" s="76" t="s">
        <v>209</v>
      </c>
      <c r="C13" s="55" t="s">
        <v>46</v>
      </c>
      <c r="D13" s="70"/>
      <c r="E13" s="53"/>
      <c r="F13" s="18"/>
      <c r="G13" s="18"/>
      <c r="H13" s="18"/>
      <c r="I13" s="18"/>
      <c r="J13" s="18"/>
      <c r="K13" s="18"/>
      <c r="L13" s="18"/>
      <c r="M13" s="18"/>
      <c r="N13" s="18"/>
      <c r="O13" s="18"/>
      <c r="P13" s="18"/>
      <c r="Q13" s="18"/>
      <c r="R13" s="18"/>
      <c r="S13" s="13"/>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62"/>
      <c r="BB13" s="62"/>
      <c r="BC13" s="18"/>
      <c r="IE13" s="15"/>
      <c r="IF13" s="15"/>
      <c r="IG13" s="15"/>
      <c r="IH13" s="15"/>
      <c r="II13" s="15"/>
    </row>
    <row r="14" spans="1:243" s="24" customFormat="1" ht="346.5" customHeight="1">
      <c r="A14" s="79">
        <v>1.01</v>
      </c>
      <c r="B14" s="80" t="s">
        <v>208</v>
      </c>
      <c r="C14" s="55" t="s">
        <v>47</v>
      </c>
      <c r="D14" s="78">
        <v>70.76</v>
      </c>
      <c r="E14" s="78" t="s">
        <v>210</v>
      </c>
      <c r="F14" s="47"/>
      <c r="G14" s="26"/>
      <c r="H14" s="20"/>
      <c r="I14" s="19" t="s">
        <v>35</v>
      </c>
      <c r="J14" s="21">
        <f aca="true" t="shared" si="0" ref="J14:J21">IF(I14="Less(-)",-1,1)</f>
        <v>1</v>
      </c>
      <c r="K14" s="22" t="s">
        <v>41</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aca="true" t="shared" si="1" ref="BA14:BA20">total_amount_ba($B$2,$D$2,D14,F14,J14,K14,M14)</f>
        <v>0</v>
      </c>
      <c r="BB14" s="45">
        <f aca="true" t="shared" si="2" ref="BB14:BB20">BA14+SUM(N14:AZ14)</f>
        <v>0</v>
      </c>
      <c r="BC14" s="23" t="str">
        <f aca="true" t="shared" si="3" ref="BC14:BC20">SpellNumber(L14,BB14)</f>
        <v>INR Zero Only</v>
      </c>
      <c r="BH14" s="24">
        <f>SUM(D14:D39)</f>
        <v>4159.031</v>
      </c>
      <c r="IE14" s="25">
        <v>1.01</v>
      </c>
      <c r="IF14" s="25" t="s">
        <v>36</v>
      </c>
      <c r="IG14" s="25" t="s">
        <v>33</v>
      </c>
      <c r="IH14" s="25">
        <v>123.223</v>
      </c>
      <c r="II14" s="25" t="s">
        <v>34</v>
      </c>
    </row>
    <row r="15" spans="1:243" s="24" customFormat="1" ht="226.5" customHeight="1">
      <c r="A15" s="79">
        <v>1.02</v>
      </c>
      <c r="B15" s="80" t="s">
        <v>211</v>
      </c>
      <c r="C15" s="55" t="s">
        <v>48</v>
      </c>
      <c r="D15" s="78">
        <v>5.74</v>
      </c>
      <c r="E15" s="78" t="s">
        <v>210</v>
      </c>
      <c r="F15" s="47"/>
      <c r="G15" s="26"/>
      <c r="H15" s="20"/>
      <c r="I15" s="19" t="s">
        <v>35</v>
      </c>
      <c r="J15" s="21">
        <f t="shared" si="0"/>
        <v>1</v>
      </c>
      <c r="K15" s="22" t="s">
        <v>41</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0</v>
      </c>
      <c r="BB15" s="45">
        <f t="shared" si="2"/>
        <v>0</v>
      </c>
      <c r="BC15" s="23" t="str">
        <f t="shared" si="3"/>
        <v>INR Zero Only</v>
      </c>
      <c r="IE15" s="25">
        <v>1.01</v>
      </c>
      <c r="IF15" s="25" t="s">
        <v>36</v>
      </c>
      <c r="IG15" s="25" t="s">
        <v>33</v>
      </c>
      <c r="IH15" s="25">
        <v>123.223</v>
      </c>
      <c r="II15" s="25" t="s">
        <v>34</v>
      </c>
    </row>
    <row r="16" spans="1:243" s="24" customFormat="1" ht="171" customHeight="1">
      <c r="A16" s="79">
        <v>1.03</v>
      </c>
      <c r="B16" s="80" t="s">
        <v>212</v>
      </c>
      <c r="C16" s="55" t="s">
        <v>55</v>
      </c>
      <c r="D16" s="78">
        <v>1334.97</v>
      </c>
      <c r="E16" s="78" t="s">
        <v>210</v>
      </c>
      <c r="F16" s="47"/>
      <c r="G16" s="26"/>
      <c r="H16" s="20"/>
      <c r="I16" s="19" t="s">
        <v>35</v>
      </c>
      <c r="J16" s="21">
        <f t="shared" si="0"/>
        <v>1</v>
      </c>
      <c r="K16" s="22" t="s">
        <v>41</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23" t="str">
        <f t="shared" si="3"/>
        <v>INR Zero Only</v>
      </c>
      <c r="IE16" s="25">
        <v>1.01</v>
      </c>
      <c r="IF16" s="25" t="s">
        <v>36</v>
      </c>
      <c r="IG16" s="25" t="s">
        <v>33</v>
      </c>
      <c r="IH16" s="25">
        <v>123.223</v>
      </c>
      <c r="II16" s="25" t="s">
        <v>34</v>
      </c>
    </row>
    <row r="17" spans="1:243" s="24" customFormat="1" ht="152.25" customHeight="1">
      <c r="A17" s="79">
        <v>1.04</v>
      </c>
      <c r="B17" s="80" t="s">
        <v>213</v>
      </c>
      <c r="C17" s="55" t="s">
        <v>56</v>
      </c>
      <c r="D17" s="85">
        <v>184.5</v>
      </c>
      <c r="E17" s="78" t="s">
        <v>119</v>
      </c>
      <c r="F17" s="47"/>
      <c r="G17" s="26"/>
      <c r="H17" s="20"/>
      <c r="I17" s="19" t="s">
        <v>35</v>
      </c>
      <c r="J17" s="21">
        <f t="shared" si="0"/>
        <v>1</v>
      </c>
      <c r="K17" s="22" t="s">
        <v>41</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36</v>
      </c>
      <c r="IG17" s="25" t="s">
        <v>33</v>
      </c>
      <c r="IH17" s="25">
        <v>123.223</v>
      </c>
      <c r="II17" s="25" t="s">
        <v>34</v>
      </c>
    </row>
    <row r="18" spans="1:243" s="24" customFormat="1" ht="283.5" customHeight="1">
      <c r="A18" s="79">
        <v>1.05</v>
      </c>
      <c r="B18" s="80" t="s">
        <v>214</v>
      </c>
      <c r="C18" s="55" t="s">
        <v>57</v>
      </c>
      <c r="D18" s="78">
        <v>21.21</v>
      </c>
      <c r="E18" s="78" t="s">
        <v>215</v>
      </c>
      <c r="F18" s="47"/>
      <c r="G18" s="26"/>
      <c r="H18" s="20"/>
      <c r="I18" s="19" t="s">
        <v>35</v>
      </c>
      <c r="J18" s="21">
        <f t="shared" si="0"/>
        <v>1</v>
      </c>
      <c r="K18" s="22" t="s">
        <v>41</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23" t="str">
        <f t="shared" si="3"/>
        <v>INR Zero Only</v>
      </c>
      <c r="IE18" s="25">
        <v>1.01</v>
      </c>
      <c r="IF18" s="25" t="s">
        <v>36</v>
      </c>
      <c r="IG18" s="25" t="s">
        <v>33</v>
      </c>
      <c r="IH18" s="25">
        <v>123.223</v>
      </c>
      <c r="II18" s="25" t="s">
        <v>34</v>
      </c>
    </row>
    <row r="19" spans="1:243" s="24" customFormat="1" ht="132" customHeight="1">
      <c r="A19" s="79">
        <v>1.06</v>
      </c>
      <c r="B19" s="80" t="s">
        <v>216</v>
      </c>
      <c r="C19" s="55" t="s">
        <v>58</v>
      </c>
      <c r="D19" s="78">
        <v>327.82</v>
      </c>
      <c r="E19" s="78" t="s">
        <v>217</v>
      </c>
      <c r="F19" s="47"/>
      <c r="G19" s="26"/>
      <c r="H19" s="20"/>
      <c r="I19" s="19" t="s">
        <v>35</v>
      </c>
      <c r="J19" s="21">
        <f t="shared" si="0"/>
        <v>1</v>
      </c>
      <c r="K19" s="22" t="s">
        <v>41</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t="shared" si="1"/>
        <v>0</v>
      </c>
      <c r="BB19" s="45">
        <f t="shared" si="2"/>
        <v>0</v>
      </c>
      <c r="BC19" s="23" t="str">
        <f t="shared" si="3"/>
        <v>INR Zero Only</v>
      </c>
      <c r="IE19" s="25">
        <v>1.01</v>
      </c>
      <c r="IF19" s="25" t="s">
        <v>36</v>
      </c>
      <c r="IG19" s="25" t="s">
        <v>33</v>
      </c>
      <c r="IH19" s="25">
        <v>123.223</v>
      </c>
      <c r="II19" s="25" t="s">
        <v>34</v>
      </c>
    </row>
    <row r="20" spans="1:243" s="24" customFormat="1" ht="193.5" customHeight="1">
      <c r="A20" s="79">
        <v>1.07</v>
      </c>
      <c r="B20" s="80" t="s">
        <v>218</v>
      </c>
      <c r="C20" s="55" t="s">
        <v>59</v>
      </c>
      <c r="D20" s="78">
        <v>74.25</v>
      </c>
      <c r="E20" s="78" t="s">
        <v>219</v>
      </c>
      <c r="F20" s="47"/>
      <c r="G20" s="26"/>
      <c r="H20" s="20"/>
      <c r="I20" s="19" t="s">
        <v>35</v>
      </c>
      <c r="J20" s="21">
        <f t="shared" si="0"/>
        <v>1</v>
      </c>
      <c r="K20" s="22" t="s">
        <v>41</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t="shared" si="1"/>
        <v>0</v>
      </c>
      <c r="BB20" s="45">
        <f t="shared" si="2"/>
        <v>0</v>
      </c>
      <c r="BC20" s="23" t="str">
        <f t="shared" si="3"/>
        <v>INR Zero Only</v>
      </c>
      <c r="IE20" s="25">
        <v>1.01</v>
      </c>
      <c r="IF20" s="25" t="s">
        <v>36</v>
      </c>
      <c r="IG20" s="25" t="s">
        <v>33</v>
      </c>
      <c r="IH20" s="25">
        <v>123.223</v>
      </c>
      <c r="II20" s="25" t="s">
        <v>34</v>
      </c>
    </row>
    <row r="21" spans="1:243" s="24" customFormat="1" ht="54.75" customHeight="1">
      <c r="A21" s="79">
        <v>1.08</v>
      </c>
      <c r="B21" s="80" t="s">
        <v>220</v>
      </c>
      <c r="C21" s="55" t="s">
        <v>60</v>
      </c>
      <c r="D21" s="78">
        <v>135</v>
      </c>
      <c r="E21" s="78" t="s">
        <v>221</v>
      </c>
      <c r="F21" s="47"/>
      <c r="G21" s="26"/>
      <c r="H21" s="20"/>
      <c r="I21" s="19" t="s">
        <v>35</v>
      </c>
      <c r="J21" s="21">
        <f t="shared" si="0"/>
        <v>1</v>
      </c>
      <c r="K21" s="22" t="s">
        <v>41</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total_amount_ba($B$2,$D$2,D21,F21,J21,K21,M21)</f>
        <v>0</v>
      </c>
      <c r="BB21" s="45">
        <f>BA21+SUM(N21:AZ21)</f>
        <v>0</v>
      </c>
      <c r="BC21" s="23" t="str">
        <f>SpellNumber(L21,BB21)</f>
        <v>INR Zero Only</v>
      </c>
      <c r="IE21" s="25">
        <v>1.01</v>
      </c>
      <c r="IF21" s="25" t="s">
        <v>36</v>
      </c>
      <c r="IG21" s="25" t="s">
        <v>33</v>
      </c>
      <c r="IH21" s="25">
        <v>123.223</v>
      </c>
      <c r="II21" s="25" t="s">
        <v>34</v>
      </c>
    </row>
    <row r="22" spans="1:243" s="14" customFormat="1" ht="52.5" customHeight="1">
      <c r="A22" s="53">
        <v>2</v>
      </c>
      <c r="B22" s="76" t="s">
        <v>222</v>
      </c>
      <c r="C22" s="55" t="s">
        <v>61</v>
      </c>
      <c r="D22" s="70"/>
      <c r="E22" s="53"/>
      <c r="F22" s="18"/>
      <c r="G22" s="18"/>
      <c r="H22" s="18"/>
      <c r="I22" s="18"/>
      <c r="J22" s="18"/>
      <c r="K22" s="18"/>
      <c r="L22" s="18"/>
      <c r="M22" s="18"/>
      <c r="N22" s="18"/>
      <c r="O22" s="18"/>
      <c r="P22" s="18"/>
      <c r="Q22" s="18"/>
      <c r="R22" s="18"/>
      <c r="S22" s="13"/>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62"/>
      <c r="BB22" s="62"/>
      <c r="BC22" s="18"/>
      <c r="IE22" s="15"/>
      <c r="IF22" s="15"/>
      <c r="IG22" s="15"/>
      <c r="IH22" s="15"/>
      <c r="II22" s="15"/>
    </row>
    <row r="23" spans="1:243" s="24" customFormat="1" ht="347.25" customHeight="1">
      <c r="A23" s="79">
        <v>2.01</v>
      </c>
      <c r="B23" s="75" t="s">
        <v>208</v>
      </c>
      <c r="C23" s="55" t="s">
        <v>62</v>
      </c>
      <c r="D23" s="78">
        <v>23.89</v>
      </c>
      <c r="E23" s="78" t="s">
        <v>215</v>
      </c>
      <c r="F23" s="47"/>
      <c r="G23" s="26"/>
      <c r="H23" s="20"/>
      <c r="I23" s="19" t="s">
        <v>35</v>
      </c>
      <c r="J23" s="21">
        <f aca="true" t="shared" si="4" ref="J23:J29">IF(I23="Less(-)",-1,1)</f>
        <v>1</v>
      </c>
      <c r="K23" s="22" t="s">
        <v>41</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aca="true" t="shared" si="5" ref="BA23:BA29">total_amount_ba($B$2,$D$2,D23,F23,J23,K23,M23)</f>
        <v>0</v>
      </c>
      <c r="BB23" s="45">
        <f aca="true" t="shared" si="6" ref="BB23:BB29">BA23+SUM(N23:AZ23)</f>
        <v>0</v>
      </c>
      <c r="BC23" s="23" t="str">
        <f aca="true" t="shared" si="7" ref="BC23:BC29">SpellNumber(L23,BB23)</f>
        <v>INR Zero Only</v>
      </c>
      <c r="IE23" s="25">
        <v>1.01</v>
      </c>
      <c r="IF23" s="25" t="s">
        <v>36</v>
      </c>
      <c r="IG23" s="25" t="s">
        <v>33</v>
      </c>
      <c r="IH23" s="25">
        <v>123.223</v>
      </c>
      <c r="II23" s="25" t="s">
        <v>34</v>
      </c>
    </row>
    <row r="24" spans="1:243" s="24" customFormat="1" ht="218.25" customHeight="1">
      <c r="A24" s="79">
        <v>2.02</v>
      </c>
      <c r="B24" s="75" t="s">
        <v>211</v>
      </c>
      <c r="C24" s="55" t="s">
        <v>63</v>
      </c>
      <c r="D24" s="78">
        <v>2.76</v>
      </c>
      <c r="E24" s="78" t="s">
        <v>215</v>
      </c>
      <c r="F24" s="47"/>
      <c r="G24" s="26"/>
      <c r="H24" s="20"/>
      <c r="I24" s="19" t="s">
        <v>35</v>
      </c>
      <c r="J24" s="21">
        <f t="shared" si="4"/>
        <v>1</v>
      </c>
      <c r="K24" s="22" t="s">
        <v>41</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5"/>
        <v>0</v>
      </c>
      <c r="BB24" s="45">
        <f t="shared" si="6"/>
        <v>0</v>
      </c>
      <c r="BC24" s="23" t="str">
        <f t="shared" si="7"/>
        <v>INR Zero Only</v>
      </c>
      <c r="IE24" s="25">
        <v>1.01</v>
      </c>
      <c r="IF24" s="25" t="s">
        <v>36</v>
      </c>
      <c r="IG24" s="25" t="s">
        <v>33</v>
      </c>
      <c r="IH24" s="25">
        <v>123.223</v>
      </c>
      <c r="II24" s="25" t="s">
        <v>34</v>
      </c>
    </row>
    <row r="25" spans="1:243" s="24" customFormat="1" ht="143.25" customHeight="1">
      <c r="A25" s="79">
        <v>2.03</v>
      </c>
      <c r="B25" s="75" t="s">
        <v>212</v>
      </c>
      <c r="C25" s="55" t="s">
        <v>64</v>
      </c>
      <c r="D25" s="78">
        <v>669.35</v>
      </c>
      <c r="E25" s="78" t="s">
        <v>217</v>
      </c>
      <c r="F25" s="47"/>
      <c r="G25" s="26"/>
      <c r="H25" s="20"/>
      <c r="I25" s="19" t="s">
        <v>35</v>
      </c>
      <c r="J25" s="21">
        <f t="shared" si="4"/>
        <v>1</v>
      </c>
      <c r="K25" s="22" t="s">
        <v>41</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 t="shared" si="5"/>
        <v>0</v>
      </c>
      <c r="BB25" s="45">
        <f t="shared" si="6"/>
        <v>0</v>
      </c>
      <c r="BC25" s="23" t="str">
        <f t="shared" si="7"/>
        <v>INR Zero Only</v>
      </c>
      <c r="IE25" s="25">
        <v>1.01</v>
      </c>
      <c r="IF25" s="25" t="s">
        <v>36</v>
      </c>
      <c r="IG25" s="25" t="s">
        <v>33</v>
      </c>
      <c r="IH25" s="25">
        <v>123.223</v>
      </c>
      <c r="II25" s="25" t="s">
        <v>34</v>
      </c>
    </row>
    <row r="26" spans="1:243" s="24" customFormat="1" ht="141.75" customHeight="1">
      <c r="A26" s="79">
        <v>2.04</v>
      </c>
      <c r="B26" s="80" t="s">
        <v>213</v>
      </c>
      <c r="C26" s="55" t="s">
        <v>65</v>
      </c>
      <c r="D26" s="78">
        <v>99</v>
      </c>
      <c r="E26" s="78" t="s">
        <v>119</v>
      </c>
      <c r="F26" s="47"/>
      <c r="G26" s="26"/>
      <c r="H26" s="20"/>
      <c r="I26" s="19" t="s">
        <v>35</v>
      </c>
      <c r="J26" s="21">
        <f t="shared" si="4"/>
        <v>1</v>
      </c>
      <c r="K26" s="22" t="s">
        <v>41</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5"/>
        <v>0</v>
      </c>
      <c r="BB26" s="45">
        <f t="shared" si="6"/>
        <v>0</v>
      </c>
      <c r="BC26" s="23" t="str">
        <f t="shared" si="7"/>
        <v>INR Zero Only</v>
      </c>
      <c r="IE26" s="25">
        <v>1.01</v>
      </c>
      <c r="IF26" s="25" t="s">
        <v>36</v>
      </c>
      <c r="IG26" s="25" t="s">
        <v>33</v>
      </c>
      <c r="IH26" s="25">
        <v>123.223</v>
      </c>
      <c r="II26" s="25" t="s">
        <v>34</v>
      </c>
    </row>
    <row r="27" spans="1:243" s="24" customFormat="1" ht="258.75" customHeight="1">
      <c r="A27" s="79">
        <v>2.05</v>
      </c>
      <c r="B27" s="80" t="s">
        <v>214</v>
      </c>
      <c r="C27" s="55" t="s">
        <v>66</v>
      </c>
      <c r="D27" s="78">
        <v>9.47</v>
      </c>
      <c r="E27" s="78" t="s">
        <v>215</v>
      </c>
      <c r="F27" s="47"/>
      <c r="G27" s="26"/>
      <c r="H27" s="20"/>
      <c r="I27" s="19" t="s">
        <v>35</v>
      </c>
      <c r="J27" s="21">
        <f t="shared" si="4"/>
        <v>1</v>
      </c>
      <c r="K27" s="22" t="s">
        <v>41</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 t="shared" si="5"/>
        <v>0</v>
      </c>
      <c r="BB27" s="45">
        <f t="shared" si="6"/>
        <v>0</v>
      </c>
      <c r="BC27" s="23" t="str">
        <f t="shared" si="7"/>
        <v>INR Zero Only</v>
      </c>
      <c r="IE27" s="25">
        <v>1.01</v>
      </c>
      <c r="IF27" s="25" t="s">
        <v>36</v>
      </c>
      <c r="IG27" s="25" t="s">
        <v>33</v>
      </c>
      <c r="IH27" s="25">
        <v>123.223</v>
      </c>
      <c r="II27" s="25" t="s">
        <v>34</v>
      </c>
    </row>
    <row r="28" spans="1:243" s="24" customFormat="1" ht="131.25" customHeight="1">
      <c r="A28" s="79">
        <v>2.06</v>
      </c>
      <c r="B28" s="75" t="s">
        <v>216</v>
      </c>
      <c r="C28" s="55" t="s">
        <v>67</v>
      </c>
      <c r="D28" s="78">
        <v>133.23</v>
      </c>
      <c r="E28" s="78" t="s">
        <v>217</v>
      </c>
      <c r="F28" s="47"/>
      <c r="G28" s="26"/>
      <c r="H28" s="20"/>
      <c r="I28" s="19" t="s">
        <v>35</v>
      </c>
      <c r="J28" s="21">
        <f t="shared" si="4"/>
        <v>1</v>
      </c>
      <c r="K28" s="22" t="s">
        <v>41</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 t="shared" si="5"/>
        <v>0</v>
      </c>
      <c r="BB28" s="45">
        <f t="shared" si="6"/>
        <v>0</v>
      </c>
      <c r="BC28" s="23" t="str">
        <f t="shared" si="7"/>
        <v>INR Zero Only</v>
      </c>
      <c r="IE28" s="25">
        <v>1.01</v>
      </c>
      <c r="IF28" s="25" t="s">
        <v>36</v>
      </c>
      <c r="IG28" s="25" t="s">
        <v>33</v>
      </c>
      <c r="IH28" s="25">
        <v>123.223</v>
      </c>
      <c r="II28" s="25" t="s">
        <v>34</v>
      </c>
    </row>
    <row r="29" spans="1:243" s="24" customFormat="1" ht="182.25" customHeight="1">
      <c r="A29" s="79">
        <v>2.07</v>
      </c>
      <c r="B29" s="75" t="s">
        <v>218</v>
      </c>
      <c r="C29" s="55" t="s">
        <v>68</v>
      </c>
      <c r="D29" s="85">
        <v>35.1</v>
      </c>
      <c r="E29" s="78" t="s">
        <v>219</v>
      </c>
      <c r="F29" s="47"/>
      <c r="G29" s="26"/>
      <c r="H29" s="20"/>
      <c r="I29" s="19" t="s">
        <v>35</v>
      </c>
      <c r="J29" s="21">
        <f t="shared" si="4"/>
        <v>1</v>
      </c>
      <c r="K29" s="22" t="s">
        <v>41</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 t="shared" si="5"/>
        <v>0</v>
      </c>
      <c r="BB29" s="45">
        <f t="shared" si="6"/>
        <v>0</v>
      </c>
      <c r="BC29" s="23" t="str">
        <f t="shared" si="7"/>
        <v>INR Zero Only</v>
      </c>
      <c r="IE29" s="25">
        <v>1.01</v>
      </c>
      <c r="IF29" s="25" t="s">
        <v>36</v>
      </c>
      <c r="IG29" s="25" t="s">
        <v>33</v>
      </c>
      <c r="IH29" s="25">
        <v>123.223</v>
      </c>
      <c r="II29" s="25" t="s">
        <v>34</v>
      </c>
    </row>
    <row r="30" spans="1:243" s="24" customFormat="1" ht="72" customHeight="1">
      <c r="A30" s="79">
        <v>2.08</v>
      </c>
      <c r="B30" s="75" t="s">
        <v>220</v>
      </c>
      <c r="C30" s="55" t="s">
        <v>69</v>
      </c>
      <c r="D30" s="78">
        <v>90</v>
      </c>
      <c r="E30" s="78" t="s">
        <v>221</v>
      </c>
      <c r="F30" s="47"/>
      <c r="G30" s="26"/>
      <c r="H30" s="20"/>
      <c r="I30" s="19" t="s">
        <v>35</v>
      </c>
      <c r="J30" s="21">
        <f>IF(I30="Less(-)",-1,1)</f>
        <v>1</v>
      </c>
      <c r="K30" s="22" t="s">
        <v>41</v>
      </c>
      <c r="L30" s="22" t="s">
        <v>7</v>
      </c>
      <c r="M30" s="48"/>
      <c r="N30" s="42"/>
      <c r="O30" s="42"/>
      <c r="P30" s="46"/>
      <c r="Q30" s="42"/>
      <c r="R30" s="42"/>
      <c r="S30" s="43"/>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5">
        <f>total_amount_ba($B$2,$D$2,D30,F30,J30,K30,M30)</f>
        <v>0</v>
      </c>
      <c r="BB30" s="45">
        <f>BA30+SUM(N30:AZ30)</f>
        <v>0</v>
      </c>
      <c r="BC30" s="23" t="str">
        <f>SpellNumber(L30,BB30)</f>
        <v>INR Zero Only</v>
      </c>
      <c r="IE30" s="25">
        <v>1.01</v>
      </c>
      <c r="IF30" s="25" t="s">
        <v>36</v>
      </c>
      <c r="IG30" s="25" t="s">
        <v>33</v>
      </c>
      <c r="IH30" s="25">
        <v>123.223</v>
      </c>
      <c r="II30" s="25" t="s">
        <v>34</v>
      </c>
    </row>
    <row r="31" spans="1:243" s="14" customFormat="1" ht="88.5" customHeight="1">
      <c r="A31" s="53">
        <v>3</v>
      </c>
      <c r="B31" s="76" t="s">
        <v>223</v>
      </c>
      <c r="C31" s="55" t="s">
        <v>70</v>
      </c>
      <c r="D31" s="70"/>
      <c r="E31" s="53"/>
      <c r="F31" s="18"/>
      <c r="G31" s="18"/>
      <c r="H31" s="18"/>
      <c r="I31" s="18"/>
      <c r="J31" s="18"/>
      <c r="K31" s="18"/>
      <c r="L31" s="18"/>
      <c r="M31" s="18"/>
      <c r="N31" s="18"/>
      <c r="O31" s="18"/>
      <c r="P31" s="18"/>
      <c r="Q31" s="18"/>
      <c r="R31" s="18"/>
      <c r="S31" s="13"/>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62"/>
      <c r="BB31" s="62"/>
      <c r="BC31" s="18"/>
      <c r="IE31" s="15"/>
      <c r="IF31" s="15"/>
      <c r="IG31" s="15"/>
      <c r="IH31" s="15"/>
      <c r="II31" s="15"/>
    </row>
    <row r="32" spans="1:243" s="24" customFormat="1" ht="114" customHeight="1">
      <c r="A32" s="79">
        <v>3.01</v>
      </c>
      <c r="B32" s="75" t="s">
        <v>224</v>
      </c>
      <c r="C32" s="55" t="s">
        <v>71</v>
      </c>
      <c r="D32" s="78">
        <v>57</v>
      </c>
      <c r="E32" s="78" t="s">
        <v>219</v>
      </c>
      <c r="F32" s="47"/>
      <c r="G32" s="26"/>
      <c r="H32" s="20"/>
      <c r="I32" s="19" t="s">
        <v>35</v>
      </c>
      <c r="J32" s="21">
        <f aca="true" t="shared" si="8" ref="J32:J39">IF(I32="Less(-)",-1,1)</f>
        <v>1</v>
      </c>
      <c r="K32" s="22" t="s">
        <v>41</v>
      </c>
      <c r="L32" s="22" t="s">
        <v>7</v>
      </c>
      <c r="M32" s="48"/>
      <c r="N32" s="42"/>
      <c r="O32" s="42"/>
      <c r="P32" s="46"/>
      <c r="Q32" s="42"/>
      <c r="R32" s="42"/>
      <c r="S32" s="43"/>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5">
        <f aca="true" t="shared" si="9" ref="BA32:BA39">total_amount_ba($B$2,$D$2,D32,F32,J32,K32,M32)</f>
        <v>0</v>
      </c>
      <c r="BB32" s="45">
        <f aca="true" t="shared" si="10" ref="BB32:BB39">BA32+SUM(N32:AZ32)</f>
        <v>0</v>
      </c>
      <c r="BC32" s="23" t="str">
        <f aca="true" t="shared" si="11" ref="BC32:BC39">SpellNumber(L32,BB32)</f>
        <v>INR Zero Only</v>
      </c>
      <c r="IE32" s="25">
        <v>1.01</v>
      </c>
      <c r="IF32" s="25" t="s">
        <v>36</v>
      </c>
      <c r="IG32" s="25" t="s">
        <v>33</v>
      </c>
      <c r="IH32" s="25">
        <v>123.223</v>
      </c>
      <c r="II32" s="25" t="s">
        <v>34</v>
      </c>
    </row>
    <row r="33" spans="1:243" s="24" customFormat="1" ht="253.5" customHeight="1">
      <c r="A33" s="79">
        <v>3.02</v>
      </c>
      <c r="B33" s="81" t="s">
        <v>225</v>
      </c>
      <c r="C33" s="55" t="s">
        <v>72</v>
      </c>
      <c r="D33" s="85">
        <v>28.5</v>
      </c>
      <c r="E33" s="78" t="s">
        <v>215</v>
      </c>
      <c r="F33" s="47"/>
      <c r="G33" s="26"/>
      <c r="H33" s="20"/>
      <c r="I33" s="19" t="s">
        <v>35</v>
      </c>
      <c r="J33" s="21">
        <f t="shared" si="8"/>
        <v>1</v>
      </c>
      <c r="K33" s="22" t="s">
        <v>41</v>
      </c>
      <c r="L33" s="22" t="s">
        <v>7</v>
      </c>
      <c r="M33" s="48"/>
      <c r="N33" s="42"/>
      <c r="O33" s="42"/>
      <c r="P33" s="46"/>
      <c r="Q33" s="42"/>
      <c r="R33" s="42"/>
      <c r="S33" s="43"/>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5">
        <f t="shared" si="9"/>
        <v>0</v>
      </c>
      <c r="BB33" s="45">
        <f t="shared" si="10"/>
        <v>0</v>
      </c>
      <c r="BC33" s="23" t="str">
        <f t="shared" si="11"/>
        <v>INR Zero Only</v>
      </c>
      <c r="IE33" s="25">
        <v>1.01</v>
      </c>
      <c r="IF33" s="25" t="s">
        <v>36</v>
      </c>
      <c r="IG33" s="25" t="s">
        <v>33</v>
      </c>
      <c r="IH33" s="25">
        <v>123.223</v>
      </c>
      <c r="II33" s="25" t="s">
        <v>34</v>
      </c>
    </row>
    <row r="34" spans="1:243" s="24" customFormat="1" ht="195" customHeight="1">
      <c r="A34" s="79">
        <v>3.03</v>
      </c>
      <c r="B34" s="81" t="s">
        <v>226</v>
      </c>
      <c r="C34" s="55" t="s">
        <v>73</v>
      </c>
      <c r="D34" s="78">
        <v>2.138</v>
      </c>
      <c r="E34" s="78" t="s">
        <v>215</v>
      </c>
      <c r="F34" s="47"/>
      <c r="G34" s="26"/>
      <c r="H34" s="20"/>
      <c r="I34" s="19" t="s">
        <v>35</v>
      </c>
      <c r="J34" s="21">
        <f t="shared" si="8"/>
        <v>1</v>
      </c>
      <c r="K34" s="22" t="s">
        <v>41</v>
      </c>
      <c r="L34" s="22" t="s">
        <v>7</v>
      </c>
      <c r="M34" s="48"/>
      <c r="N34" s="42"/>
      <c r="O34" s="42"/>
      <c r="P34" s="46"/>
      <c r="Q34" s="42"/>
      <c r="R34" s="42"/>
      <c r="S34" s="43"/>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5">
        <f t="shared" si="9"/>
        <v>0</v>
      </c>
      <c r="BB34" s="45">
        <f t="shared" si="10"/>
        <v>0</v>
      </c>
      <c r="BC34" s="23" t="str">
        <f t="shared" si="11"/>
        <v>INR Zero Only</v>
      </c>
      <c r="IE34" s="25">
        <v>1.01</v>
      </c>
      <c r="IF34" s="25" t="s">
        <v>36</v>
      </c>
      <c r="IG34" s="25" t="s">
        <v>33</v>
      </c>
      <c r="IH34" s="25">
        <v>123.223</v>
      </c>
      <c r="II34" s="25" t="s">
        <v>34</v>
      </c>
    </row>
    <row r="35" spans="1:243" s="24" customFormat="1" ht="116.25" customHeight="1">
      <c r="A35" s="79">
        <v>3.04</v>
      </c>
      <c r="B35" s="75" t="s">
        <v>227</v>
      </c>
      <c r="C35" s="55" t="s">
        <v>74</v>
      </c>
      <c r="D35" s="78">
        <v>43.313</v>
      </c>
      <c r="E35" s="78" t="s">
        <v>215</v>
      </c>
      <c r="F35" s="47"/>
      <c r="G35" s="26"/>
      <c r="H35" s="20"/>
      <c r="I35" s="19" t="s">
        <v>35</v>
      </c>
      <c r="J35" s="21">
        <f t="shared" si="8"/>
        <v>1</v>
      </c>
      <c r="K35" s="22" t="s">
        <v>41</v>
      </c>
      <c r="L35" s="22" t="s">
        <v>7</v>
      </c>
      <c r="M35" s="48"/>
      <c r="N35" s="42"/>
      <c r="O35" s="42"/>
      <c r="P35" s="46"/>
      <c r="Q35" s="42"/>
      <c r="R35" s="42"/>
      <c r="S35" s="43"/>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5">
        <f t="shared" si="9"/>
        <v>0</v>
      </c>
      <c r="BB35" s="45">
        <f t="shared" si="10"/>
        <v>0</v>
      </c>
      <c r="BC35" s="23" t="str">
        <f t="shared" si="11"/>
        <v>INR Zero Only</v>
      </c>
      <c r="IE35" s="25">
        <v>1.01</v>
      </c>
      <c r="IF35" s="25" t="s">
        <v>36</v>
      </c>
      <c r="IG35" s="25" t="s">
        <v>33</v>
      </c>
      <c r="IH35" s="25">
        <v>123.223</v>
      </c>
      <c r="II35" s="25" t="s">
        <v>34</v>
      </c>
    </row>
    <row r="36" spans="1:243" s="24" customFormat="1" ht="146.25" customHeight="1">
      <c r="A36" s="79">
        <v>3.05</v>
      </c>
      <c r="B36" s="80" t="s">
        <v>228</v>
      </c>
      <c r="C36" s="55" t="s">
        <v>75</v>
      </c>
      <c r="D36" s="78">
        <v>470.25</v>
      </c>
      <c r="E36" s="78" t="s">
        <v>215</v>
      </c>
      <c r="F36" s="47"/>
      <c r="G36" s="26"/>
      <c r="H36" s="20"/>
      <c r="I36" s="19" t="s">
        <v>35</v>
      </c>
      <c r="J36" s="21">
        <f t="shared" si="8"/>
        <v>1</v>
      </c>
      <c r="K36" s="22" t="s">
        <v>41</v>
      </c>
      <c r="L36" s="22" t="s">
        <v>7</v>
      </c>
      <c r="M36" s="48"/>
      <c r="N36" s="42"/>
      <c r="O36" s="42"/>
      <c r="P36" s="46"/>
      <c r="Q36" s="42"/>
      <c r="R36" s="42"/>
      <c r="S36" s="43"/>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5">
        <f t="shared" si="9"/>
        <v>0</v>
      </c>
      <c r="BB36" s="45">
        <f t="shared" si="10"/>
        <v>0</v>
      </c>
      <c r="BC36" s="23" t="str">
        <f t="shared" si="11"/>
        <v>INR Zero Only</v>
      </c>
      <c r="IE36" s="25">
        <v>1.01</v>
      </c>
      <c r="IF36" s="25" t="s">
        <v>36</v>
      </c>
      <c r="IG36" s="25" t="s">
        <v>33</v>
      </c>
      <c r="IH36" s="25">
        <v>123.223</v>
      </c>
      <c r="II36" s="25" t="s">
        <v>34</v>
      </c>
    </row>
    <row r="37" spans="1:243" s="24" customFormat="1" ht="197.25" customHeight="1">
      <c r="A37" s="79">
        <v>3.06</v>
      </c>
      <c r="B37" s="75" t="s">
        <v>229</v>
      </c>
      <c r="C37" s="55" t="s">
        <v>76</v>
      </c>
      <c r="D37" s="85">
        <v>28.8</v>
      </c>
      <c r="E37" s="78" t="s">
        <v>215</v>
      </c>
      <c r="F37" s="47"/>
      <c r="G37" s="26"/>
      <c r="H37" s="20"/>
      <c r="I37" s="19" t="s">
        <v>35</v>
      </c>
      <c r="J37" s="21">
        <f t="shared" si="8"/>
        <v>1</v>
      </c>
      <c r="K37" s="22" t="s">
        <v>41</v>
      </c>
      <c r="L37" s="22" t="s">
        <v>7</v>
      </c>
      <c r="M37" s="48"/>
      <c r="N37" s="42"/>
      <c r="O37" s="42"/>
      <c r="P37" s="46"/>
      <c r="Q37" s="42"/>
      <c r="R37" s="42"/>
      <c r="S37" s="43"/>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5">
        <f t="shared" si="9"/>
        <v>0</v>
      </c>
      <c r="BB37" s="45">
        <f t="shared" si="10"/>
        <v>0</v>
      </c>
      <c r="BC37" s="23" t="str">
        <f t="shared" si="11"/>
        <v>INR Zero Only</v>
      </c>
      <c r="IE37" s="25">
        <v>1.01</v>
      </c>
      <c r="IF37" s="25" t="s">
        <v>36</v>
      </c>
      <c r="IG37" s="25" t="s">
        <v>33</v>
      </c>
      <c r="IH37" s="25">
        <v>123.223</v>
      </c>
      <c r="II37" s="25" t="s">
        <v>34</v>
      </c>
    </row>
    <row r="38" spans="1:243" s="24" customFormat="1" ht="403.5" customHeight="1">
      <c r="A38" s="79">
        <v>3.07</v>
      </c>
      <c r="B38" s="75" t="s">
        <v>230</v>
      </c>
      <c r="C38" s="55" t="s">
        <v>77</v>
      </c>
      <c r="D38" s="78">
        <v>76</v>
      </c>
      <c r="E38" s="78" t="s">
        <v>119</v>
      </c>
      <c r="F38" s="47"/>
      <c r="G38" s="26"/>
      <c r="H38" s="20"/>
      <c r="I38" s="19" t="s">
        <v>35</v>
      </c>
      <c r="J38" s="21">
        <f t="shared" si="8"/>
        <v>1</v>
      </c>
      <c r="K38" s="22" t="s">
        <v>41</v>
      </c>
      <c r="L38" s="22" t="s">
        <v>7</v>
      </c>
      <c r="M38" s="48"/>
      <c r="N38" s="42"/>
      <c r="O38" s="42"/>
      <c r="P38" s="46"/>
      <c r="Q38" s="42"/>
      <c r="R38" s="42"/>
      <c r="S38" s="43"/>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5">
        <f t="shared" si="9"/>
        <v>0</v>
      </c>
      <c r="BB38" s="45">
        <f t="shared" si="10"/>
        <v>0</v>
      </c>
      <c r="BC38" s="23" t="str">
        <f t="shared" si="11"/>
        <v>INR Zero Only</v>
      </c>
      <c r="IE38" s="25">
        <v>1.01</v>
      </c>
      <c r="IF38" s="25" t="s">
        <v>36</v>
      </c>
      <c r="IG38" s="25" t="s">
        <v>33</v>
      </c>
      <c r="IH38" s="25">
        <v>123.223</v>
      </c>
      <c r="II38" s="25" t="s">
        <v>34</v>
      </c>
    </row>
    <row r="39" spans="1:243" s="24" customFormat="1" ht="180" customHeight="1">
      <c r="A39" s="79">
        <v>3.08</v>
      </c>
      <c r="B39" s="75" t="s">
        <v>231</v>
      </c>
      <c r="C39" s="55" t="s">
        <v>78</v>
      </c>
      <c r="D39" s="78">
        <v>235.98</v>
      </c>
      <c r="E39" s="78" t="s">
        <v>217</v>
      </c>
      <c r="F39" s="47"/>
      <c r="G39" s="26"/>
      <c r="H39" s="20"/>
      <c r="I39" s="19" t="s">
        <v>35</v>
      </c>
      <c r="J39" s="21">
        <f t="shared" si="8"/>
        <v>1</v>
      </c>
      <c r="K39" s="22" t="s">
        <v>41</v>
      </c>
      <c r="L39" s="22" t="s">
        <v>7</v>
      </c>
      <c r="M39" s="48"/>
      <c r="N39" s="42"/>
      <c r="O39" s="42"/>
      <c r="P39" s="46"/>
      <c r="Q39" s="42"/>
      <c r="R39" s="42"/>
      <c r="S39" s="43"/>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5">
        <f t="shared" si="9"/>
        <v>0</v>
      </c>
      <c r="BB39" s="45">
        <f t="shared" si="10"/>
        <v>0</v>
      </c>
      <c r="BC39" s="23" t="str">
        <f t="shared" si="11"/>
        <v>INR Zero Only</v>
      </c>
      <c r="IE39" s="25">
        <v>1.01</v>
      </c>
      <c r="IF39" s="25" t="s">
        <v>36</v>
      </c>
      <c r="IG39" s="25" t="s">
        <v>33</v>
      </c>
      <c r="IH39" s="25">
        <v>123.223</v>
      </c>
      <c r="II39" s="25" t="s">
        <v>34</v>
      </c>
    </row>
    <row r="40" spans="1:243" s="24" customFormat="1" ht="33" customHeight="1">
      <c r="A40" s="59" t="s">
        <v>39</v>
      </c>
      <c r="B40" s="60"/>
      <c r="C40" s="56"/>
      <c r="D40" s="71"/>
      <c r="E40" s="63"/>
      <c r="F40" s="64"/>
      <c r="G40" s="64"/>
      <c r="H40" s="65"/>
      <c r="I40" s="65"/>
      <c r="J40" s="65"/>
      <c r="K40" s="65"/>
      <c r="L40" s="66"/>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49">
        <f>SUM(BA13:BA39)</f>
        <v>0</v>
      </c>
      <c r="BB40" s="49">
        <f>SUM(BB23:BB27)</f>
        <v>0</v>
      </c>
      <c r="BC40" s="23"/>
      <c r="IE40" s="25">
        <v>4</v>
      </c>
      <c r="IF40" s="25" t="s">
        <v>37</v>
      </c>
      <c r="IG40" s="25" t="s">
        <v>38</v>
      </c>
      <c r="IH40" s="25">
        <v>10</v>
      </c>
      <c r="II40" s="25" t="s">
        <v>34</v>
      </c>
    </row>
    <row r="41" spans="1:243" s="33" customFormat="1" ht="23.25" customHeight="1" hidden="1">
      <c r="A41" s="60" t="s">
        <v>43</v>
      </c>
      <c r="B41" s="61"/>
      <c r="C41" s="57"/>
      <c r="D41" s="72"/>
      <c r="E41" s="58" t="s">
        <v>40</v>
      </c>
      <c r="F41" s="40"/>
      <c r="G41" s="28"/>
      <c r="H41" s="29"/>
      <c r="I41" s="29"/>
      <c r="J41" s="29"/>
      <c r="K41" s="30"/>
      <c r="L41" s="31"/>
      <c r="M41" s="32"/>
      <c r="O41" s="24"/>
      <c r="P41" s="24"/>
      <c r="Q41" s="24"/>
      <c r="R41" s="24"/>
      <c r="S41" s="24"/>
      <c r="BA41" s="38">
        <f>IF(ISBLANK(F41),0,IF(E41="Excess (+)",ROUND(BA40+(BA40*F41),2),IF(E41="Less (-)",ROUND(BA40+(BA40*F41*(-1)),2),0)))</f>
        <v>0</v>
      </c>
      <c r="BB41" s="39">
        <f>ROUND(BA41,0)</f>
        <v>0</v>
      </c>
      <c r="BC41" s="23" t="str">
        <f>SpellNumber(L41,BB41)</f>
        <v> Zero Only</v>
      </c>
      <c r="IE41" s="34"/>
      <c r="IF41" s="34"/>
      <c r="IG41" s="34"/>
      <c r="IH41" s="34"/>
      <c r="II41" s="34"/>
    </row>
    <row r="42" spans="1:243" s="33" customFormat="1" ht="51" customHeight="1">
      <c r="A42" s="59" t="s">
        <v>42</v>
      </c>
      <c r="B42" s="59"/>
      <c r="C42" s="89" t="str">
        <f>SpellNumber($E$2,BA40)</f>
        <v>INR Zero Only</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1"/>
      <c r="IE42" s="34"/>
      <c r="IF42" s="34"/>
      <c r="IG42" s="34"/>
      <c r="IH42" s="34"/>
      <c r="II42" s="34"/>
    </row>
    <row r="43" spans="3:243" s="14" customFormat="1" ht="14.25">
      <c r="C43" s="54"/>
      <c r="D43" s="73"/>
      <c r="E43" s="54"/>
      <c r="F43" s="35"/>
      <c r="G43" s="35"/>
      <c r="H43" s="35"/>
      <c r="I43" s="35"/>
      <c r="J43" s="35"/>
      <c r="K43" s="35"/>
      <c r="L43" s="35"/>
      <c r="M43" s="35"/>
      <c r="O43" s="35"/>
      <c r="BA43" s="35"/>
      <c r="BC43" s="35"/>
      <c r="IE43" s="15"/>
      <c r="IF43" s="15"/>
      <c r="IG43" s="15"/>
      <c r="IH43" s="15"/>
      <c r="II43" s="15"/>
    </row>
  </sheetData>
  <sheetProtection password="CC01" sheet="1"/>
  <mergeCells count="8">
    <mergeCell ref="A9:BC9"/>
    <mergeCell ref="C42:BC42"/>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1">
      <formula1>IF(ISBLANK(F41),$A$3:$C$3,$B$3:$C$3)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1">
      <formula1>0</formula1>
      <formula2>IF(E41&lt;&gt;"Select",99.9,0)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1">
      <formula1>IF(E41&lt;&gt;"Select",0,-1)</formula1>
      <formula2>IF(E41&lt;&gt;"Select",99.99,-1)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4:M21 M23:M30 M32:M3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21 G23:H30 G32:H39">
      <formula1>0</formula1>
      <formula2>999999999999999</formula2>
    </dataValidation>
    <dataValidation type="list" allowBlank="1" showInputMessage="1" showErrorMessage="1" sqref="K14:K21 K23:K30 K32:K39">
      <formula1>"Partial Conversion, Full Conversion"</formula1>
    </dataValidation>
    <dataValidation allowBlank="1" showInputMessage="1" showErrorMessage="1" promptTitle="Addition / Deduction" prompt="Please Choose the correct One" sqref="J14:J21 J23:J30 J32:J39"/>
    <dataValidation type="list" showInputMessage="1" showErrorMessage="1" sqref="I14:I21 I23:I30 I32:I39">
      <formula1>"Excess(+), Less(-)"</formula1>
    </dataValidation>
    <dataValidation type="decimal" allowBlank="1" showInputMessage="1" showErrorMessage="1" promptTitle="Rate Entry" prompt="Please enter the Other Taxes2 in Rupees for this item. " errorTitle="Invaid Entry" error="Only Numeric Values are allowed. " sqref="N14:O21 N23:O30 N32:O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1 R23:R30 R32:R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21 Q23:Q30 Q32:Q39">
      <formula1>0</formula1>
      <formula2>999999999999999</formula2>
    </dataValidation>
    <dataValidation allowBlank="1" showInputMessage="1" showErrorMessage="1" promptTitle="Units" prompt="Please enter Units in text" sqref="E23:E25 E37:E39"/>
    <dataValidation type="decimal" allowBlank="1" showInputMessage="1" showErrorMessage="1" promptTitle="Quantity" prompt="Please enter the Quantity for this item. " errorTitle="Invalid Entry" error="Only Numeric Values are allowed. " sqref="D23:D25 F14:F21 F23:F30 F32:F39 D37:D39">
      <formula1>0</formula1>
      <formula2>999999999999999</formula2>
    </dataValidation>
    <dataValidation allowBlank="1" showInputMessage="1" showErrorMessage="1" promptTitle="Itemcode/Make" prompt="Please enter text" sqref="C13:C39"/>
    <dataValidation type="decimal" allowBlank="1" showInputMessage="1" showErrorMessage="1" errorTitle="Invalid Entry" error="Only Numeric Values are allowed. " sqref="A13:A39">
      <formula1>0</formula1>
      <formula2>999999999999999</formula2>
    </dataValidation>
    <dataValidation type="list" allowBlank="1" showInputMessage="1" showErrorMessage="1" sqref="L14 L15 L16 L17 L18 L19 L20 L21 L22 L23 L24 L25 L26 L27 L28 L29 L30 L31 L32 L33 L34 L35 L36 L37 L38 L13 L39">
      <formula1>"INR"</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73" r:id="rId2"/>
  <drawing r:id="rId1"/>
</worksheet>
</file>

<file path=xl/worksheets/sheet5.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4" sqref="N4"/>
    </sheetView>
  </sheetViews>
  <sheetFormatPr defaultColWidth="9.140625" defaultRowHeight="15"/>
  <sheetData>
    <row r="6" spans="5:11" ht="14.25">
      <c r="E6" s="98" t="s">
        <v>2</v>
      </c>
      <c r="F6" s="98"/>
      <c r="G6" s="98"/>
      <c r="H6" s="98"/>
      <c r="I6" s="98"/>
      <c r="J6" s="98"/>
      <c r="K6" s="98"/>
    </row>
    <row r="7" spans="5:11" ht="14.25">
      <c r="E7" s="98"/>
      <c r="F7" s="98"/>
      <c r="G7" s="98"/>
      <c r="H7" s="98"/>
      <c r="I7" s="98"/>
      <c r="J7" s="98"/>
      <c r="K7" s="98"/>
    </row>
    <row r="8" spans="5:11" ht="14.25">
      <c r="E8" s="98"/>
      <c r="F8" s="98"/>
      <c r="G8" s="98"/>
      <c r="H8" s="98"/>
      <c r="I8" s="98"/>
      <c r="J8" s="98"/>
      <c r="K8" s="98"/>
    </row>
    <row r="9" spans="5:11" ht="14.25">
      <c r="E9" s="98"/>
      <c r="F9" s="98"/>
      <c r="G9" s="98"/>
      <c r="H9" s="98"/>
      <c r="I9" s="98"/>
      <c r="J9" s="98"/>
      <c r="K9" s="98"/>
    </row>
    <row r="10" spans="5:11" ht="14.25">
      <c r="E10" s="98"/>
      <c r="F10" s="98"/>
      <c r="G10" s="98"/>
      <c r="H10" s="98"/>
      <c r="I10" s="98"/>
      <c r="J10" s="98"/>
      <c r="K10" s="98"/>
    </row>
    <row r="11" spans="5:11" ht="14.25">
      <c r="E11" s="98"/>
      <c r="F11" s="98"/>
      <c r="G11" s="98"/>
      <c r="H11" s="98"/>
      <c r="I11" s="98"/>
      <c r="J11" s="98"/>
      <c r="K11" s="98"/>
    </row>
    <row r="12" spans="5:11" ht="14.25">
      <c r="E12" s="98"/>
      <c r="F12" s="98"/>
      <c r="G12" s="98"/>
      <c r="H12" s="98"/>
      <c r="I12" s="98"/>
      <c r="J12" s="98"/>
      <c r="K12" s="98"/>
    </row>
    <row r="13" spans="5:11" ht="14.25">
      <c r="E13" s="98"/>
      <c r="F13" s="98"/>
      <c r="G13" s="98"/>
      <c r="H13" s="98"/>
      <c r="I13" s="98"/>
      <c r="J13" s="98"/>
      <c r="K13" s="98"/>
    </row>
    <row r="14" spans="5:11" ht="14.2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Sumi Phukan</cp:lastModifiedBy>
  <cp:lastPrinted>2024-06-01T05:59:23Z</cp:lastPrinted>
  <dcterms:created xsi:type="dcterms:W3CDTF">2009-01-30T06:42:42Z</dcterms:created>
  <dcterms:modified xsi:type="dcterms:W3CDTF">2024-06-25T09:16:50Z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bk6IQKrMH/i9B7w94GBm2EVeoGw=</vt:lpwstr>
  </property>
</Properties>
</file>