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6" activeTab="6"/>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Macros" sheetId="7" r:id="rId7"/>
  </sheets>
  <externalReferences>
    <externalReference r:id="rId10"/>
    <externalReference r:id="rId11"/>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 localSheetId="2">#REF!</definedName>
    <definedName name="cycle" localSheetId="3">#REF!</definedName>
    <definedName name="cycle" localSheetId="4">#REF!</definedName>
    <definedName name="cycle" localSheetId="5">#REF!</definedName>
    <definedName name="cycle">#REF!</definedName>
    <definedName name="cycles">#REF!</definedName>
    <definedName name="dfsga" localSheetId="2">#REF!</definedName>
    <definedName name="dfsga" localSheetId="3">#REF!</definedName>
    <definedName name="dfsga" localSheetId="4">#REF!</definedName>
    <definedName name="dfsga" localSheetId="5">#REF!</definedName>
    <definedName name="dfsga">#REF!</definedName>
    <definedName name="Dfsgaa">#REF!</definedName>
    <definedName name="dfsgaaa">#REF!</definedName>
    <definedName name="domestic_global">#REF!</definedName>
    <definedName name="Excise" localSheetId="2">#REF!</definedName>
    <definedName name="Excise" localSheetId="3">#REF!</definedName>
    <definedName name="Excise" localSheetId="4">#REF!</definedName>
    <definedName name="Excise" localSheetId="5">#REF!</definedName>
    <definedName name="Excise">#REF!</definedName>
    <definedName name="Excise_Duty" localSheetId="2">#REF!</definedName>
    <definedName name="Excise_Duty" localSheetId="3">#REF!</definedName>
    <definedName name="Excise_Duty" localSheetId="4">#REF!</definedName>
    <definedName name="Excise_Duty" localSheetId="5">#REF!</definedName>
    <definedName name="Excise_Duty">#REF!</definedName>
    <definedName name="Excised" localSheetId="2">#REF!</definedName>
    <definedName name="Excised" localSheetId="3">#REF!</definedName>
    <definedName name="Excised" localSheetId="4">#REF!</definedName>
    <definedName name="Excised" localSheetId="5">#REF!</definedName>
    <definedName name="Excised">#REF!</definedName>
    <definedName name="ExciseDuty">#REF!</definedName>
    <definedName name="Excisee">#REF!</definedName>
    <definedName name="fsfsfs" localSheetId="2">#REF!</definedName>
    <definedName name="fsfsfs" localSheetId="3">#REF!</definedName>
    <definedName name="fsfsfs" localSheetId="4">#REF!</definedName>
    <definedName name="fsfsfs" localSheetId="5">#REF!</definedName>
    <definedName name="fsfsfs">#REF!</definedName>
    <definedName name="fssfssfss">#REF!</definedName>
    <definedName name="gghkkk">#REF!</definedName>
    <definedName name="ghkk" localSheetId="2">#REF!</definedName>
    <definedName name="ghkk" localSheetId="3">#REF!</definedName>
    <definedName name="ghkk" localSheetId="4">#REF!</definedName>
    <definedName name="ghkk" localSheetId="5">#REF!</definedName>
    <definedName name="ghkk">#REF!</definedName>
    <definedName name="hggkk">#REF!</definedName>
    <definedName name="hgkk">#REF!</definedName>
    <definedName name="MyList">#REF!</definedName>
    <definedName name="option10">'[2]PRICE BID'!#REF!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'[2]PRICE BID'!#REF!</definedName>
    <definedName name="other_boq">'[1]Config'!$G$2:$G$5</definedName>
    <definedName name="_xlnm.Print_Area" localSheetId="0">'BoQ1'!$A$1:$BC$36</definedName>
    <definedName name="_xlnm.Print_Area" localSheetId="1">'BoQ2'!$A$1:$BC$36</definedName>
    <definedName name="_xlnm.Print_Area" localSheetId="2">'BoQ3'!$A$1:$BC$30</definedName>
    <definedName name="_xlnm.Print_Area" localSheetId="3">'BoQ4'!$A$1:$BC$18</definedName>
    <definedName name="_xlnm.Print_Area" localSheetId="4">'BoQ5'!$A$1:$BC$31</definedName>
    <definedName name="_xlnm.Print_Area" localSheetId="5">'BoQ6'!$A$1:$BC$31</definedName>
    <definedName name="Select">#REF!</definedName>
    <definedName name="SelectD1OrC1">#REF!</definedName>
    <definedName name="SelectLessOrExcess">#REF!</definedName>
    <definedName name="Service" localSheetId="2">#REF!</definedName>
    <definedName name="Service" localSheetId="3">#REF!</definedName>
    <definedName name="Service" localSheetId="4">#REF!</definedName>
    <definedName name="Service" localSheetId="5">#REF!</definedName>
    <definedName name="Service">#REF!</definedName>
    <definedName name="Services">#REF!</definedName>
    <definedName name="ServiceTax">#REF!</definedName>
    <definedName name="sfsfsf" localSheetId="2">#REF!</definedName>
    <definedName name="sfsfsf" localSheetId="3">#REF!</definedName>
    <definedName name="sfsfsf" localSheetId="4">#REF!</definedName>
    <definedName name="sfsfsf" localSheetId="5">#REF!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<sst xmlns="http://schemas.openxmlformats.org/spreadsheetml/2006/main" count="1274" uniqueCount="163">
  <si>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</si>
  <si>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</si>
  <si>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</si>
  <si>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</si>
  <si>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</si>
  <si>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</si>
  <si>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</si>
  <si>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</si>
  <si>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</si>
  <si>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</si>
  <si>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</si>
  <si>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</si>
  <si>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</si>
  <si>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</si>
  <si>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</si>
  <si>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</si>
  <si>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</si>
  <si>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</si>
  <si>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</si>
  <si>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</si>
  <si>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</si>
  <si>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</si>
  <si>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</si>
  <si>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</si>
  <si>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</si>
  <si>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</si>
  <si>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</si>
  <si>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</si>
  <si>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</si>
  <si>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</si>
  <si>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</si>
  <si>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</si>
  <si>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</si>
  <si>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</si>
  <si>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</si>
  <si>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</si>
  <si>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</si>
  <si>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</si>
  <si>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</si>
  <si>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item4</t>
  </si>
  <si>
    <t>item5</t>
  </si>
  <si>
    <t>Total in Figures</t>
  </si>
  <si>
    <t>Select</t>
  </si>
  <si>
    <t>Full Conversion</t>
  </si>
  <si>
    <t>Quoted Rate in Words</t>
  </si>
  <si>
    <t>Quoted Rate in Figures</t>
  </si>
  <si>
    <t>Name of the Bidder/ Bidding Firm / Company :</t>
  </si>
  <si>
    <t>MT</t>
  </si>
  <si>
    <t>item6</t>
  </si>
  <si>
    <t>item8</t>
  </si>
  <si>
    <t>item9</t>
  </si>
  <si>
    <t>item10</t>
  </si>
  <si>
    <t>item12</t>
  </si>
  <si>
    <t>item13</t>
  </si>
  <si>
    <t>item14</t>
  </si>
  <si>
    <t>item15</t>
  </si>
  <si>
    <t>Detail &amp; Check survey as per specification</t>
  </si>
  <si>
    <t>Welding of all nuts &amp; bolts up to the bottom cross arm level including all charges of transportation, materials etc.</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</si>
  <si>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</si>
  <si>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</si>
  <si>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</si>
  <si>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</si>
  <si>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</si>
  <si>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</si>
  <si>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item11</t>
  </si>
  <si>
    <t>item7</t>
  </si>
  <si>
    <t>a</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</si>
  <si>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</si>
  <si>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</si>
  <si>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</si>
  <si>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</si>
  <si>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</si>
  <si>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</si>
  <si>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Supply of Danger Plate</t>
  </si>
  <si>
    <t>Supply of Phase Plate</t>
  </si>
  <si>
    <t>Supply of Number Plate</t>
  </si>
  <si>
    <t>Supply of Anti Climbing Device</t>
  </si>
  <si>
    <t>Sets</t>
  </si>
  <si>
    <t>Tender Inviting Authority: CGM[O&amp;M]UAR,AEGCL</t>
  </si>
  <si>
    <t>Concreting</t>
  </si>
  <si>
    <t>Reinforcement</t>
  </si>
  <si>
    <t>cum</t>
  </si>
  <si>
    <t>Painting of the towers with bituminuous paints of approved quality up to a 3 meters from ground level including the cost of paints</t>
  </si>
  <si>
    <t>Erection of Number plates  (1 Nos. per tower)</t>
  </si>
  <si>
    <t>Supply including F&amp;I</t>
  </si>
  <si>
    <t>OPGW 24 Fibres (overhead cable)</t>
  </si>
  <si>
    <t>OPGW optical splice kit including junction box</t>
  </si>
  <si>
    <t>OPGW Downlead clamps</t>
  </si>
  <si>
    <t>Installation of Vibration Dampers</t>
  </si>
  <si>
    <t>Installation of Downlead clamps</t>
  </si>
  <si>
    <t>KM</t>
  </si>
  <si>
    <r>
      <t>Name of Work:</t>
    </r>
    <r>
      <rPr>
        <b/>
        <sz val="11"/>
        <color indexed="17"/>
        <rFont val="Calibri"/>
        <family val="2"/>
      </rPr>
      <t xml:space="preserve"> </t>
    </r>
    <r>
      <rPr>
        <b/>
        <sz val="11"/>
        <rFont val="Calibri"/>
        <family val="2"/>
      </rPr>
      <t>Height raising of 220KV Mariani-Samaguri Line-I from Loc. No. 494 to 495</t>
    </r>
  </si>
  <si>
    <r>
      <t xml:space="preserve">Bid reference No: </t>
    </r>
    <r>
      <rPr>
        <b/>
        <sz val="11"/>
        <rFont val="Calibri"/>
        <family val="2"/>
      </rPr>
      <t>AEGCL/MD/RLY-ELECT/220KV SMG-MXN/2024/BID</t>
    </r>
    <r>
      <rPr>
        <b/>
        <sz val="11"/>
        <color indexed="17"/>
        <rFont val="Calibri"/>
        <family val="2"/>
      </rPr>
      <t xml:space="preserve">  </t>
    </r>
  </si>
  <si>
    <r>
      <rPr>
        <b/>
        <u val="single"/>
        <sz val="11"/>
        <rFont val="Calibri"/>
        <family val="2"/>
      </rPr>
      <t>PRICE SCHEDULE-1(A)
Height raising of 220KV Mariani-Samaguri Line-I from Loc. No. 494 to 495
(Supply schedule)</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</si>
  <si>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Tower Superstructure</t>
  </si>
  <si>
    <t xml:space="preserve">Fabrication and supply of Galvanised Lattice steel tower super structure [including hangers, gussets, strain plate] (Approximate HT Steel = 70%, MS=30%); D+3 = 2 Nos. , D+9 = 2 Nos. </t>
  </si>
  <si>
    <t>Galvanized nuts and bolts for the above</t>
  </si>
  <si>
    <t>Stub Sets</t>
  </si>
  <si>
    <t xml:space="preserve"> Partially galvanized stub angle with cleat (HT steel=88%)</t>
  </si>
  <si>
    <t>Sub Setting</t>
  </si>
  <si>
    <t>Stub setting template</t>
  </si>
  <si>
    <t>Power Conductor</t>
  </si>
  <si>
    <t>AAA Zebra conductors (Route length 1.438 km)</t>
  </si>
  <si>
    <t>Insulators</t>
  </si>
  <si>
    <t>120KN, single tension disc insulator string complete with hardware fittings including tension clamp for zebra conductor comprising of 15 disc inulators (B&amp;S type) per string</t>
  </si>
  <si>
    <t>240KN, double tension disc insulator string comprising of 2 string of 120KN disc insulator complete comprising of 15 disc inulators (B&amp;S type) per string with all hardware fittings including tension clamp</t>
  </si>
  <si>
    <t>Power conductor accessories</t>
  </si>
  <si>
    <t>Stock Bridge type Vibration Damper</t>
  </si>
  <si>
    <t>Tower Accessories</t>
  </si>
  <si>
    <r>
      <rPr>
        <b/>
        <u val="single"/>
        <sz val="11"/>
        <rFont val="Calibri"/>
        <family val="2"/>
      </rPr>
      <t>PRICE SCHEDULE-1(B)
Height raising of 220KV Mariani-Samaguri Line-I from Loc. No. 494 to 495
(F&amp;I schedule)</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</si>
  <si>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Name of Work: </t>
    </r>
    <r>
      <rPr>
        <b/>
        <sz val="11"/>
        <rFont val="Calibri"/>
        <family val="2"/>
      </rPr>
      <t>Height raising of 220KV Mariani-Samaguri Line-I from Loc. No. 494 to 495</t>
    </r>
  </si>
  <si>
    <r>
      <t xml:space="preserve">Bid reference No:   </t>
    </r>
    <r>
      <rPr>
        <b/>
        <sz val="11"/>
        <color indexed="17"/>
        <rFont val="Calibri"/>
        <family val="2"/>
      </rPr>
      <t xml:space="preserve"> </t>
    </r>
    <r>
      <rPr>
        <b/>
        <sz val="11"/>
        <rFont val="Calibri"/>
        <family val="2"/>
      </rPr>
      <t>AEGCL/MD/RLY-ELECT/220KV SMG-MXN/2024/BID</t>
    </r>
  </si>
  <si>
    <r>
      <rPr>
        <b/>
        <u val="single"/>
        <sz val="11"/>
        <rFont val="Calibri"/>
        <family val="2"/>
      </rPr>
      <t xml:space="preserve">PRICE SCHEDULE-1(C) 
Height raising of 220KV Mariani-Samaguri Line-I from Loc. No. 494 to 495
Erection Schedule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</si>
  <si>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Construction of RCC foundation including all labour, material equipment, excavation shuttering, head loading, back filling etc. complete inclusive of cost of transportation batching, mixing cement and reinforcement steel</t>
  </si>
  <si>
    <t>Setting of stubs (Sets of four) including transportation &amp; distribution of stub and accessories from store to site excluding cost of excavation, concreting &amp; back filling</t>
  </si>
  <si>
    <t>Superstructure erection including transportation of structures by any means and distribution of structure and accessories from store to site</t>
  </si>
  <si>
    <t>RKM</t>
  </si>
  <si>
    <t>Stringing of power conductor including transportation from stores and distribution of conductors and accessories to sites and laying, stringing, tensioning , clamping, jointing , jumpering and hoisting of insulators complete including cost of all fittings and accessories no specifically mentioned elsewhere per route Km (3 conductors) of line</t>
  </si>
  <si>
    <t>Grounding of towers with 3 metre long 25 mm dia G I pipe, including cost of all materials such as GI pipes, GI bolts &amp; nuts and washer, salt, cock etc as per specification</t>
  </si>
  <si>
    <t>Erection of Danger plate (1 No. per tower)</t>
  </si>
  <si>
    <t>Erection of Phase plates</t>
  </si>
  <si>
    <t xml:space="preserve">Erection of anti-climbing device </t>
  </si>
  <si>
    <r>
      <rPr>
        <b/>
        <u val="single"/>
        <sz val="11"/>
        <rFont val="Calibri"/>
        <family val="2"/>
      </rPr>
      <t xml:space="preserve">PRICE SCHEDULE -1(D) 
Height raising of 220KV Mariani-Samaguri Line-I from Loc. No. 494 to 495
Dismantling Schedule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</si>
  <si>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Height raising of 220KV Mariani-Samaguri Line-I from Loc. No. 494 to 495</t>
  </si>
  <si>
    <t xml:space="preserve">Bid reference No:    AEGCL/MD/RLY-ELECT/220KV SMG-MXN/2024/BID   </t>
  </si>
  <si>
    <t>Opening and lowering of conductors from portion of the line to be dismantled and transportation to the store (3 conductors)</t>
  </si>
  <si>
    <t>Opening and lowering of OPGW wire from the portion of the line to be dismantled and transportation to the store</t>
  </si>
  <si>
    <r>
      <t xml:space="preserve">Bid reference No:    </t>
    </r>
    <r>
      <rPr>
        <b/>
        <sz val="11"/>
        <rFont val="Calibri"/>
        <family val="2"/>
      </rPr>
      <t xml:space="preserve">AEGCL/MD/RLY-ELECT/220KV SMG-MXN/2024/BID   </t>
    </r>
  </si>
  <si>
    <t>OPGW Tension double dead end set with splice location</t>
  </si>
  <si>
    <t>OPGW Suspension double dead end set without splice location (pass through)</t>
  </si>
  <si>
    <t>OPGW Vibration Damper</t>
  </si>
  <si>
    <t>Backpulling of OPGW &amp; restringing of 24 fiber OPGW (inclusive of dismantling of tension assembly &amp; suspension assembly) between Location No. 493 &amp; 496</t>
  </si>
  <si>
    <t>Dismantling/Installation</t>
  </si>
  <si>
    <t>Installation of joint box above ground (including splicing and testing) 24F</t>
  </si>
  <si>
    <t>Installation charges for Tension assembly fittings for joint box location</t>
  </si>
  <si>
    <t>Installation charges for OPGW Tension double dead end set without splice location (passed through)</t>
  </si>
  <si>
    <t>OPGW Fibre drum testing (including splicing and testing) 24F</t>
  </si>
  <si>
    <t>Tools and Tackles for stringing and transportation to and fro</t>
  </si>
  <si>
    <t>Lot</t>
  </si>
  <si>
    <t>Drum</t>
  </si>
  <si>
    <r>
      <rPr>
        <b/>
        <u val="single"/>
        <sz val="11"/>
        <rFont val="Calibri"/>
        <family val="2"/>
      </rPr>
      <t xml:space="preserve">PRICE SCHEDULE -1(E) 
Height raising of 220KV Mariani-Samaguri Line-I from Loc. No. 494 to 495
ERS Schedule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</si>
  <si>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Preparation and levelling of site</t>
  </si>
  <si>
    <t>ERS work</t>
  </si>
  <si>
    <t>ERS tower materials sorting, loading and carrying from Mariani store and unloading at camp site(14kM)</t>
  </si>
  <si>
    <t>Carrying of ERS materials from head camp to site camp by head load</t>
  </si>
  <si>
    <t>Anchoring (including excavation) for 5 nos of Anchors for each ERS</t>
  </si>
  <si>
    <t>Erection of 4 ERS tower</t>
  </si>
  <si>
    <t>Dismantling of conductors (3 nos ) from the existing line of location</t>
  </si>
  <si>
    <t>Restringing of conductors (3 nos ) in the ERS tower including changing of damaged insulators, jointing and repairing of the conductors</t>
  </si>
  <si>
    <t>Dismantling of the conductors (3 nos) from ERS tower</t>
  </si>
  <si>
    <t>ERS tower materials shifting from work site to the site camp by head load</t>
  </si>
  <si>
    <t>ERS tower materials sorting, loading and carrying from site camp and unloading at Mariani store.(distance 14KM wt of ERS 10.6675 MT)</t>
  </si>
  <si>
    <t>Labour charge for night watching of ERS and tower materials @ 02 mandays for 07 days Total Mandays =7x2=14(consider two night watchman per day)</t>
  </si>
  <si>
    <t>Hiring charge of tent with essential materials for 7 days</t>
  </si>
  <si>
    <t>Hiring charge for DG set for 7 days</t>
  </si>
  <si>
    <t>Miscellaneous expenditure</t>
  </si>
  <si>
    <t>Job</t>
  </si>
  <si>
    <t>Man Days</t>
  </si>
  <si>
    <t>Days</t>
  </si>
  <si>
    <t>Providing brick soiling in foundation and under floor with stone/best quality picked jhama brick, sand packed and laid to level and in panrl after preparing the subgrade as directed including all labour and materials (a) Brick on flat soling (Area considred as per approved diagram)</t>
  </si>
  <si>
    <r>
      <rPr>
        <b/>
        <u val="single"/>
        <sz val="11"/>
        <rFont val="Calibri"/>
        <family val="2"/>
      </rPr>
      <t xml:space="preserve">PRICE SCHEDULE -1(F) 
Height raising of 220KV Mariani-Samaguri Line-I from Loc. No. 494 to 495
OPGW Schedule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</si>
  <si>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Dismantling of 4 ERS tower including de-Anchoring</t>
  </si>
  <si>
    <t>Dismantling of towers without damaging the tower members, transportation to the store with proper stacking</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</si>
</sst>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name val="Calibri"/>
      <family val="2"/>
    </font>
    <font>
      <b/>
      <u val="single"/>
      <sz val="11"/>
      <name val="Calibri"/>
      <family val="2"/>
    </font>
    <font>
      <b/>
      <sz val="11"/>
      <color indexed="10"/>
      <name val="Calibri"/>
      <family val="2"/>
    </font>
    <font>
      <b/>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1"/>
      <name val="Calibri"/>
      <family val="2"/>
    </font>
    <font>
      <b/>
      <sz val="11"/>
      <color indexed="18"/>
      <name val="Calibri"/>
      <family val="2"/>
    </font>
    <font>
      <b/>
      <sz val="14"/>
      <color indexed="10"/>
      <name val="Calibri"/>
      <family val="2"/>
    </font>
    <font>
      <sz val="11"/>
      <color indexed="31"/>
      <name val="Calibri"/>
      <family val="2"/>
    </font>
    <font>
      <b/>
      <sz val="12"/>
      <color indexed="10"/>
      <name val="Calibri"/>
      <family val="2"/>
    </font>
    <font>
      <b/>
      <sz val="12"/>
      <color indexed="16"/>
      <name val="Calibri"/>
      <family val="2"/>
    </font>
    <font>
      <b/>
      <sz val="11"/>
      <color indexed="16"/>
      <name val="Calibri"/>
      <family val="2"/>
    </font>
    <font>
      <b/>
      <sz val="14"/>
      <color indexed="17"/>
      <name val="Calibri"/>
      <family val="2"/>
    </font>
    <font>
      <b/>
      <u val="single"/>
      <sz val="11"/>
      <color indexed="8"/>
      <name val="Calibri"/>
      <family val="2"/>
    </font>
    <font>
      <b/>
      <u val="single"/>
      <sz val="11"/>
      <color indexed="23"/>
      <name val="Calibri"/>
      <family val="2"/>
    </font>
    <font>
      <sz val="10"/>
      <name val="Calibri"/>
      <family val="2"/>
    </font>
    <font>
      <sz val="11"/>
      <color indexed="8"/>
      <name val="Arial Narrow"/>
      <family val="2"/>
    </font>
    <font>
      <b/>
      <u val="single"/>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1"/>
      <color rgb="FF000066"/>
      <name val="Calibri"/>
      <family val="2"/>
    </font>
    <font>
      <sz val="11"/>
      <color rgb="FF000000"/>
      <name val="Calibri"/>
      <family val="2"/>
    </font>
    <font>
      <sz val="11"/>
      <color theme="4" tint="0.7999799847602844"/>
      <name val="Calibri"/>
      <family val="2"/>
    </font>
    <font>
      <b/>
      <sz val="12"/>
      <color rgb="FF800000"/>
      <name val="Calibri"/>
      <family val="2"/>
    </font>
    <font>
      <b/>
      <sz val="11"/>
      <color rgb="FF800000"/>
      <name val="Calibri"/>
      <family val="2"/>
    </font>
    <font>
      <b/>
      <sz val="14"/>
      <color rgb="FF007A37"/>
      <name val="Calibri"/>
      <family val="2"/>
    </font>
    <font>
      <b/>
      <u val="single"/>
      <sz val="11"/>
      <color theme="0" tint="-0.4999699890613556"/>
      <name val="Calibri"/>
      <family val="2"/>
    </font>
    <font>
      <sz val="11"/>
      <color rgb="FF000000"/>
      <name val="Arial Narrow"/>
      <family val="2"/>
    </font>
    <font>
      <b/>
      <u val="single"/>
      <sz val="16"/>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medium"/>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8">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3"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5" fillId="0" borderId="0" xfId="57" applyNumberFormat="1" applyFont="1" applyFill="1">
      <alignment/>
      <protection/>
    </xf>
    <xf numFmtId="0" fontId="63" fillId="0" borderId="0" xfId="60" applyNumberFormat="1" applyFont="1" applyFill="1" applyBorder="1" applyAlignment="1" applyProtection="1">
      <alignment horizontal="center" vertical="center"/>
      <protection/>
    </xf>
    <xf numFmtId="0" fontId="63" fillId="0" borderId="10" xfId="58" applyNumberFormat="1" applyFont="1" applyFill="1" applyBorder="1" applyAlignment="1" applyProtection="1">
      <alignment horizontal="center" vertical="center"/>
      <protection/>
    </xf>
    <xf numFmtId="0" fontId="63" fillId="0" borderId="10" xfId="60" applyNumberFormat="1" applyFont="1" applyFill="1" applyBorder="1" applyAlignment="1" applyProtection="1">
      <alignment horizontal="center" vertical="center"/>
      <protection/>
    </xf>
    <xf numFmtId="0" fontId="3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9" fillId="0" borderId="11" xfId="58" applyNumberFormat="1" applyFont="1" applyFill="1" applyBorder="1" applyAlignment="1" applyProtection="1">
      <alignment horizontal="left" vertical="top" wrapText="1"/>
      <protection/>
    </xf>
    <xf numFmtId="0" fontId="9" fillId="0" borderId="12" xfId="57" applyNumberFormat="1" applyFont="1" applyFill="1" applyBorder="1" applyAlignment="1">
      <alignment horizontal="center" vertical="top" wrapText="1"/>
      <protection/>
    </xf>
    <xf numFmtId="0" fontId="9" fillId="0" borderId="13" xfId="58" applyNumberFormat="1" applyFont="1" applyFill="1" applyBorder="1" applyAlignment="1">
      <alignment horizontal="center" vertical="top" wrapText="1"/>
      <protection/>
    </xf>
    <xf numFmtId="0" fontId="66" fillId="0" borderId="12" xfId="58" applyNumberFormat="1" applyFont="1" applyFill="1" applyBorder="1" applyAlignment="1">
      <alignment horizontal="center" vertical="top" wrapText="1"/>
      <protection/>
    </xf>
    <xf numFmtId="0" fontId="66" fillId="0" borderId="12" xfId="58" applyNumberFormat="1" applyFont="1" applyFill="1" applyBorder="1" applyAlignment="1">
      <alignment vertical="top" wrapText="1"/>
      <protection/>
    </xf>
    <xf numFmtId="0" fontId="9" fillId="0" borderId="10" xfId="57" applyNumberFormat="1" applyFont="1" applyFill="1" applyBorder="1" applyAlignment="1">
      <alignment horizontal="center" vertical="top" wrapText="1"/>
      <protection/>
    </xf>
    <xf numFmtId="0" fontId="33" fillId="0" borderId="10" xfId="60" applyNumberFormat="1" applyFont="1" applyFill="1" applyBorder="1" applyAlignment="1">
      <alignment horizontal="center" vertical="center"/>
      <protection/>
    </xf>
    <xf numFmtId="0" fontId="67" fillId="0" borderId="10" xfId="60" applyNumberFormat="1" applyFont="1" applyFill="1" applyBorder="1" applyAlignment="1">
      <alignment horizontal="left" vertical="center" wrapText="1"/>
      <protection/>
    </xf>
    <xf numFmtId="0" fontId="33" fillId="0" borderId="10" xfId="57" applyNumberFormat="1" applyFont="1" applyFill="1" applyBorder="1" applyAlignment="1">
      <alignment horizontal="left" vertical="center"/>
      <protection/>
    </xf>
    <xf numFmtId="2" fontId="33" fillId="0" borderId="10" xfId="58" applyNumberFormat="1" applyFont="1" applyFill="1" applyBorder="1" applyAlignment="1">
      <alignment vertical="top"/>
      <protection/>
    </xf>
    <xf numFmtId="0" fontId="9" fillId="0" borderId="10" xfId="57" applyNumberFormat="1" applyFont="1" applyFill="1" applyBorder="1" applyAlignment="1" applyProtection="1">
      <alignment horizontal="right" vertical="top"/>
      <protection locked="0"/>
    </xf>
    <xf numFmtId="0" fontId="9" fillId="0" borderId="10" xfId="57" applyNumberFormat="1" applyFont="1" applyFill="1" applyBorder="1" applyAlignment="1" applyProtection="1">
      <alignment horizontal="right" vertical="top"/>
      <protection/>
    </xf>
    <xf numFmtId="0" fontId="33" fillId="0" borderId="10" xfId="58" applyNumberFormat="1" applyFont="1" applyFill="1" applyBorder="1" applyAlignment="1">
      <alignment vertical="top"/>
      <protection/>
    </xf>
    <xf numFmtId="0" fontId="33" fillId="0" borderId="10" xfId="57" applyNumberFormat="1" applyFont="1" applyFill="1" applyBorder="1" applyAlignment="1">
      <alignment vertical="top"/>
      <protection/>
    </xf>
    <xf numFmtId="0" fontId="9" fillId="0" borderId="10" xfId="57" applyNumberFormat="1" applyFont="1" applyFill="1" applyBorder="1" applyAlignment="1" applyProtection="1">
      <alignment horizontal="left" vertical="top"/>
      <protection locked="0"/>
    </xf>
    <xf numFmtId="2" fontId="9" fillId="33" borderId="10" xfId="57" applyNumberFormat="1" applyFont="1" applyFill="1" applyBorder="1" applyAlignment="1" applyProtection="1">
      <alignment horizontal="right" vertical="top"/>
      <protection locked="0"/>
    </xf>
    <xf numFmtId="2" fontId="9" fillId="0" borderId="10" xfId="57" applyNumberFormat="1" applyFont="1" applyFill="1" applyBorder="1" applyAlignment="1" applyProtection="1">
      <alignment horizontal="right" vertical="top"/>
      <protection locked="0"/>
    </xf>
    <xf numFmtId="2" fontId="9" fillId="0" borderId="12" xfId="57" applyNumberFormat="1" applyFont="1" applyFill="1" applyBorder="1" applyAlignment="1" applyProtection="1">
      <alignment horizontal="center" vertical="top" wrapText="1"/>
      <protection/>
    </xf>
    <xf numFmtId="2" fontId="9" fillId="0" borderId="12" xfId="57" applyNumberFormat="1" applyFont="1" applyFill="1" applyBorder="1" applyAlignment="1">
      <alignment horizontal="center" vertical="top" wrapText="1"/>
      <protection/>
    </xf>
    <xf numFmtId="2" fontId="9" fillId="0" borderId="10" xfId="57" applyNumberFormat="1" applyFont="1" applyFill="1" applyBorder="1" applyAlignment="1">
      <alignment horizontal="center" vertical="top" wrapText="1"/>
      <protection/>
    </xf>
    <xf numFmtId="2" fontId="9" fillId="0" borderId="14" xfId="58" applyNumberFormat="1" applyFont="1" applyFill="1" applyBorder="1" applyAlignment="1">
      <alignment horizontal="right" vertical="top"/>
      <protection/>
    </xf>
    <xf numFmtId="0" fontId="33" fillId="0" borderId="10" xfId="58" applyNumberFormat="1" applyFont="1" applyFill="1" applyBorder="1" applyAlignment="1">
      <alignment vertical="top" wrapText="1"/>
      <protection/>
    </xf>
    <xf numFmtId="0" fontId="33" fillId="0" borderId="10" xfId="57" applyNumberFormat="1" applyFont="1" applyFill="1" applyBorder="1" applyAlignment="1">
      <alignment horizontal="center" vertical="top"/>
      <protection/>
    </xf>
    <xf numFmtId="0" fontId="33" fillId="0" borderId="10" xfId="57" applyNumberFormat="1" applyFont="1" applyFill="1" applyBorder="1" applyAlignment="1" applyProtection="1">
      <alignment vertical="top"/>
      <protection/>
    </xf>
    <xf numFmtId="0" fontId="9" fillId="0" borderId="15" xfId="57" applyNumberFormat="1" applyFont="1" applyFill="1" applyBorder="1" applyAlignment="1" applyProtection="1">
      <alignment horizontal="right" vertical="top"/>
      <protection locked="0"/>
    </xf>
    <xf numFmtId="0" fontId="9" fillId="0" borderId="16" xfId="57" applyNumberFormat="1" applyFont="1" applyFill="1" applyBorder="1" applyAlignment="1" applyProtection="1">
      <alignment horizontal="center" vertical="top" wrapText="1"/>
      <protection/>
    </xf>
    <xf numFmtId="0" fontId="9" fillId="0" borderId="16" xfId="57" applyNumberFormat="1" applyFont="1" applyFill="1" applyBorder="1" applyAlignment="1">
      <alignment horizontal="center" vertical="top" wrapText="1"/>
      <protection/>
    </xf>
    <xf numFmtId="0" fontId="9" fillId="0" borderId="14" xfId="58" applyNumberFormat="1" applyFont="1" applyFill="1" applyBorder="1" applyAlignment="1">
      <alignment horizontal="right" vertical="top"/>
      <protection/>
    </xf>
    <xf numFmtId="178" fontId="9" fillId="0" borderId="14" xfId="58" applyNumberFormat="1" applyFont="1" applyFill="1" applyBorder="1" applyAlignment="1">
      <alignment horizontal="right" vertical="top"/>
      <protection/>
    </xf>
    <xf numFmtId="2" fontId="9" fillId="0" borderId="14" xfId="58" applyNumberFormat="1" applyFont="1" applyFill="1" applyBorder="1" applyAlignment="1">
      <alignment horizontal="right" vertical="center"/>
      <protection/>
    </xf>
    <xf numFmtId="0" fontId="9" fillId="0" borderId="10" xfId="58" applyNumberFormat="1" applyFont="1" applyFill="1" applyBorder="1" applyAlignment="1">
      <alignment horizontal="left" vertical="top"/>
      <protection/>
    </xf>
    <xf numFmtId="0" fontId="9" fillId="0" borderId="11" xfId="58" applyNumberFormat="1" applyFont="1" applyFill="1" applyBorder="1" applyAlignment="1">
      <alignment horizontal="left" vertical="top"/>
      <protection/>
    </xf>
    <xf numFmtId="0" fontId="33" fillId="0" borderId="13" xfId="58" applyNumberFormat="1" applyFont="1" applyFill="1" applyBorder="1" applyAlignment="1">
      <alignment vertical="top"/>
      <protection/>
    </xf>
    <xf numFmtId="0" fontId="33" fillId="0" borderId="17" xfId="58" applyNumberFormat="1" applyFont="1" applyFill="1" applyBorder="1" applyAlignment="1">
      <alignment vertical="top"/>
      <protection/>
    </xf>
    <xf numFmtId="0" fontId="35" fillId="0" borderId="18" xfId="58" applyNumberFormat="1" applyFont="1" applyFill="1" applyBorder="1" applyAlignment="1">
      <alignment vertical="top"/>
      <protection/>
    </xf>
    <xf numFmtId="0" fontId="33" fillId="0" borderId="18" xfId="58" applyNumberFormat="1" applyFont="1" applyFill="1" applyBorder="1" applyAlignment="1">
      <alignment vertical="top"/>
      <protection/>
    </xf>
    <xf numFmtId="178" fontId="33" fillId="0" borderId="0" xfId="57" applyNumberFormat="1" applyFont="1" applyFill="1" applyAlignment="1">
      <alignment vertical="top"/>
      <protection/>
    </xf>
    <xf numFmtId="2" fontId="35" fillId="0" borderId="10" xfId="58" applyNumberFormat="1" applyFont="1" applyFill="1" applyBorder="1" applyAlignment="1">
      <alignment vertical="top"/>
      <protection/>
    </xf>
    <xf numFmtId="0" fontId="9" fillId="0" borderId="18" xfId="58" applyNumberFormat="1" applyFont="1" applyFill="1" applyBorder="1" applyAlignment="1">
      <alignment horizontal="left" vertical="top"/>
      <protection/>
    </xf>
    <xf numFmtId="0" fontId="68" fillId="0" borderId="13" xfId="57" applyNumberFormat="1" applyFont="1" applyFill="1" applyBorder="1" applyAlignment="1" applyProtection="1">
      <alignment vertical="top"/>
      <protection/>
    </xf>
    <xf numFmtId="0" fontId="37" fillId="0" borderId="12" xfId="58" applyNumberFormat="1" applyFont="1" applyFill="1" applyBorder="1" applyAlignment="1" applyProtection="1">
      <alignment vertical="center" wrapText="1"/>
      <protection locked="0"/>
    </xf>
    <xf numFmtId="0" fontId="69" fillId="33" borderId="12" xfId="58" applyNumberFormat="1" applyFont="1" applyFill="1" applyBorder="1" applyAlignment="1" applyProtection="1">
      <alignment vertical="center" wrapText="1"/>
      <protection locked="0"/>
    </xf>
    <xf numFmtId="10" fontId="70" fillId="33" borderId="12" xfId="64" applyNumberFormat="1" applyFont="1" applyFill="1" applyBorder="1" applyAlignment="1">
      <alignment horizontal="center" vertical="center"/>
    </xf>
    <xf numFmtId="0" fontId="68" fillId="0" borderId="12" xfId="58" applyNumberFormat="1" applyFont="1" applyFill="1" applyBorder="1" applyAlignment="1">
      <alignment vertical="top"/>
      <protection/>
    </xf>
    <xf numFmtId="0" fontId="33" fillId="0" borderId="12" xfId="57" applyNumberFormat="1" applyFont="1" applyFill="1" applyBorder="1" applyAlignment="1" applyProtection="1">
      <alignment vertical="top"/>
      <protection/>
    </xf>
    <xf numFmtId="0" fontId="11" fillId="0" borderId="12" xfId="58" applyNumberFormat="1" applyFont="1" applyFill="1" applyBorder="1" applyAlignment="1" applyProtection="1">
      <alignment vertical="center" wrapText="1"/>
      <protection locked="0"/>
    </xf>
    <xf numFmtId="0" fontId="11" fillId="0" borderId="12" xfId="64" applyNumberFormat="1" applyFont="1" applyFill="1" applyBorder="1" applyAlignment="1" applyProtection="1">
      <alignment vertical="center" wrapText="1"/>
      <protection locked="0"/>
    </xf>
    <xf numFmtId="0" fontId="37" fillId="0" borderId="12" xfId="58" applyNumberFormat="1" applyFont="1" applyFill="1" applyBorder="1" applyAlignment="1" applyProtection="1">
      <alignment vertical="center" wrapText="1"/>
      <protection/>
    </xf>
    <xf numFmtId="0" fontId="33" fillId="0" borderId="0" xfId="57" applyNumberFormat="1" applyFont="1" applyFill="1" applyAlignment="1" applyProtection="1">
      <alignment vertical="top"/>
      <protection/>
    </xf>
    <xf numFmtId="0" fontId="33" fillId="0" borderId="0" xfId="57" applyNumberFormat="1" applyFont="1" applyFill="1" applyAlignment="1">
      <alignment vertical="top"/>
      <protection/>
    </xf>
    <xf numFmtId="178" fontId="71" fillId="0" borderId="19" xfId="58" applyNumberFormat="1" applyFont="1" applyFill="1" applyBorder="1" applyAlignment="1">
      <alignment horizontal="right" vertical="top"/>
      <protection/>
    </xf>
    <xf numFmtId="178" fontId="35" fillId="0" borderId="20" xfId="58" applyNumberFormat="1" applyFont="1" applyFill="1" applyBorder="1" applyAlignment="1">
      <alignment horizontal="right" vertical="top"/>
      <protection/>
    </xf>
    <xf numFmtId="0" fontId="33" fillId="0" borderId="10" xfId="57" applyNumberFormat="1" applyFont="1" applyFill="1" applyBorder="1" applyAlignment="1">
      <alignment vertical="center"/>
      <protection/>
    </xf>
    <xf numFmtId="0" fontId="65" fillId="0" borderId="10" xfId="57" applyNumberFormat="1" applyFont="1" applyFill="1" applyBorder="1" applyAlignment="1" applyProtection="1">
      <alignment vertical="center"/>
      <protection locked="0"/>
    </xf>
    <xf numFmtId="0" fontId="65" fillId="0" borderId="10" xfId="57" applyNumberFormat="1" applyFont="1" applyFill="1" applyBorder="1" applyAlignment="1">
      <alignment vertical="center"/>
      <protection/>
    </xf>
    <xf numFmtId="0" fontId="9" fillId="0" borderId="10" xfId="57" applyNumberFormat="1" applyFont="1" applyFill="1" applyBorder="1" applyAlignment="1">
      <alignment vertical="center"/>
      <protection/>
    </xf>
    <xf numFmtId="0" fontId="9" fillId="0" borderId="10" xfId="58" applyNumberFormat="1" applyFont="1" applyFill="1" applyBorder="1" applyAlignment="1" applyProtection="1">
      <alignment horizontal="left" vertical="top" wrapText="1"/>
      <protection/>
    </xf>
    <xf numFmtId="0" fontId="9" fillId="0" borderId="10" xfId="58" applyNumberFormat="1" applyFont="1" applyFill="1" applyBorder="1" applyAlignment="1">
      <alignment horizontal="center" vertical="top" wrapText="1"/>
      <protection/>
    </xf>
    <xf numFmtId="0" fontId="66" fillId="0" borderId="10" xfId="58" applyNumberFormat="1" applyFont="1" applyFill="1" applyBorder="1" applyAlignment="1">
      <alignment horizontal="center" vertical="top" wrapText="1"/>
      <protection/>
    </xf>
    <xf numFmtId="0" fontId="66" fillId="0" borderId="10" xfId="58" applyNumberFormat="1" applyFont="1" applyFill="1" applyBorder="1" applyAlignment="1">
      <alignment vertical="top" wrapText="1"/>
      <protection/>
    </xf>
    <xf numFmtId="0" fontId="9" fillId="0" borderId="10" xfId="57" applyNumberFormat="1" applyFont="1" applyFill="1" applyBorder="1" applyAlignment="1" applyProtection="1">
      <alignment horizontal="center" vertical="top" wrapText="1"/>
      <protection/>
    </xf>
    <xf numFmtId="0" fontId="9"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33" fillId="0" borderId="10" xfId="57" applyNumberFormat="1" applyFont="1" applyFill="1" applyBorder="1" applyAlignment="1">
      <alignment horizontal="center" vertical="center"/>
      <protection/>
    </xf>
    <xf numFmtId="2" fontId="9" fillId="0" borderId="10" xfId="57" applyNumberFormat="1" applyFont="1" applyFill="1" applyBorder="1" applyAlignment="1" applyProtection="1">
      <alignment horizontal="center" vertical="top" wrapText="1"/>
      <protection/>
    </xf>
    <xf numFmtId="2" fontId="9" fillId="0" borderId="10" xfId="58" applyNumberFormat="1" applyFont="1" applyFill="1" applyBorder="1" applyAlignment="1">
      <alignment horizontal="right" vertical="top"/>
      <protection/>
    </xf>
    <xf numFmtId="0" fontId="35" fillId="0" borderId="10" xfId="58" applyNumberFormat="1" applyFont="1" applyFill="1" applyBorder="1" applyAlignment="1">
      <alignment vertical="top"/>
      <protection/>
    </xf>
    <xf numFmtId="178" fontId="33" fillId="0" borderId="10" xfId="57" applyNumberFormat="1" applyFont="1" applyFill="1" applyBorder="1" applyAlignment="1">
      <alignment vertical="top"/>
      <protection/>
    </xf>
    <xf numFmtId="0" fontId="68" fillId="0" borderId="10" xfId="57" applyNumberFormat="1" applyFont="1" applyFill="1" applyBorder="1" applyAlignment="1" applyProtection="1">
      <alignment vertical="top"/>
      <protection/>
    </xf>
    <xf numFmtId="0" fontId="69" fillId="33" borderId="10" xfId="58" applyNumberFormat="1" applyFont="1" applyFill="1" applyBorder="1" applyAlignment="1" applyProtection="1">
      <alignment vertical="center" wrapText="1"/>
      <protection locked="0"/>
    </xf>
    <xf numFmtId="10" fontId="70" fillId="33" borderId="10" xfId="64" applyNumberFormat="1" applyFont="1" applyFill="1" applyBorder="1" applyAlignment="1">
      <alignment horizontal="center" vertical="center"/>
    </xf>
    <xf numFmtId="0" fontId="68" fillId="0" borderId="10" xfId="58" applyNumberFormat="1" applyFont="1" applyFill="1" applyBorder="1" applyAlignment="1">
      <alignment vertical="top"/>
      <protection/>
    </xf>
    <xf numFmtId="0" fontId="11" fillId="0" borderId="10" xfId="58" applyNumberFormat="1" applyFont="1" applyFill="1" applyBorder="1" applyAlignment="1" applyProtection="1">
      <alignment vertical="center" wrapText="1"/>
      <protection locked="0"/>
    </xf>
    <xf numFmtId="0" fontId="11" fillId="0" borderId="10" xfId="64" applyNumberFormat="1" applyFont="1" applyFill="1" applyBorder="1" applyAlignment="1" applyProtection="1">
      <alignment vertical="center" wrapText="1"/>
      <protection locked="0"/>
    </xf>
    <xf numFmtId="0" fontId="37" fillId="0" borderId="10" xfId="58" applyNumberFormat="1" applyFont="1" applyFill="1" applyBorder="1" applyAlignment="1" applyProtection="1">
      <alignment vertical="center" wrapText="1"/>
      <protection/>
    </xf>
    <xf numFmtId="178" fontId="71" fillId="0" borderId="10" xfId="58" applyNumberFormat="1" applyFont="1" applyFill="1" applyBorder="1" applyAlignment="1">
      <alignment horizontal="right" vertical="top"/>
      <protection/>
    </xf>
    <xf numFmtId="178" fontId="35" fillId="0" borderId="10" xfId="58" applyNumberFormat="1" applyFont="1" applyFill="1" applyBorder="1" applyAlignment="1">
      <alignment horizontal="right" vertical="top"/>
      <protection/>
    </xf>
    <xf numFmtId="0" fontId="0" fillId="0" borderId="10" xfId="0" applyFont="1" applyFill="1" applyBorder="1" applyAlignment="1">
      <alignment vertical="center" wrapText="1"/>
    </xf>
    <xf numFmtId="0" fontId="33" fillId="0" borderId="10" xfId="0" applyFont="1" applyFill="1" applyBorder="1" applyAlignment="1">
      <alignment vertical="center" wrapText="1"/>
    </xf>
    <xf numFmtId="0" fontId="33" fillId="0" borderId="10" xfId="57" applyFont="1" applyFill="1" applyBorder="1" applyAlignment="1">
      <alignment vertical="center" wrapText="1"/>
      <protection/>
    </xf>
    <xf numFmtId="0" fontId="60" fillId="0" borderId="10" xfId="0" applyFont="1" applyFill="1" applyBorder="1" applyAlignment="1">
      <alignment horizontal="left" vertical="center"/>
    </xf>
    <xf numFmtId="0" fontId="0" fillId="0" borderId="10" xfId="0" applyFont="1" applyFill="1" applyBorder="1" applyAlignment="1">
      <alignment vertical="center"/>
    </xf>
    <xf numFmtId="0" fontId="9" fillId="0" borderId="10" xfId="57" applyNumberFormat="1" applyFont="1" applyFill="1" applyBorder="1" applyAlignment="1">
      <alignment horizontal="center" vertical="center" wrapText="1"/>
      <protection/>
    </xf>
    <xf numFmtId="0" fontId="33" fillId="0" borderId="10" xfId="58" applyNumberFormat="1" applyFont="1" applyFill="1" applyBorder="1" applyAlignment="1">
      <alignment horizontal="center" vertical="center"/>
      <protection/>
    </xf>
    <xf numFmtId="0" fontId="37" fillId="0" borderId="10"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41" fillId="0" borderId="0" xfId="57" applyNumberFormat="1" applyFont="1" applyFill="1" applyBorder="1" applyAlignment="1">
      <alignment horizontal="left"/>
      <protection/>
    </xf>
    <xf numFmtId="0" fontId="72" fillId="0" borderId="0" xfId="57" applyNumberFormat="1" applyFont="1" applyFill="1" applyBorder="1" applyAlignment="1">
      <alignment horizontal="left"/>
      <protection/>
    </xf>
    <xf numFmtId="0" fontId="3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33" fillId="0" borderId="0" xfId="57" applyNumberFormat="1" applyFont="1" applyFill="1">
      <alignment/>
      <protection/>
    </xf>
    <xf numFmtId="0" fontId="65" fillId="0" borderId="0" xfId="57" applyNumberFormat="1" applyFont="1" applyFill="1" applyAlignment="1">
      <alignment vertical="top"/>
      <protection/>
    </xf>
    <xf numFmtId="0" fontId="65" fillId="0" borderId="0" xfId="57" applyNumberFormat="1" applyFont="1" applyFill="1" applyAlignment="1" applyProtection="1">
      <alignment vertical="top"/>
      <protection/>
    </xf>
    <xf numFmtId="0" fontId="0" fillId="0" borderId="0" xfId="57" applyNumberFormat="1" applyFont="1" applyFill="1">
      <alignment/>
      <protection/>
    </xf>
    <xf numFmtId="0" fontId="43" fillId="0" borderId="0" xfId="58" applyNumberFormat="1" applyFont="1" applyFill="1">
      <alignment/>
      <protection/>
    </xf>
    <xf numFmtId="0" fontId="67" fillId="0" borderId="10" xfId="0" applyFont="1" applyFill="1" applyBorder="1" applyAlignment="1">
      <alignment horizontal="center" vertical="center"/>
    </xf>
    <xf numFmtId="2" fontId="9" fillId="0" borderId="10" xfId="58" applyNumberFormat="1" applyFont="1" applyFill="1" applyBorder="1" applyAlignment="1">
      <alignment horizontal="right" vertical="center"/>
      <protection/>
    </xf>
    <xf numFmtId="0" fontId="60" fillId="0" borderId="10" xfId="0" applyFont="1" applyFill="1" applyBorder="1" applyAlignment="1">
      <alignment/>
    </xf>
    <xf numFmtId="0" fontId="67" fillId="0" borderId="10" xfId="0" applyFont="1" applyFill="1" applyBorder="1" applyAlignment="1">
      <alignment vertical="center" wrapText="1"/>
    </xf>
    <xf numFmtId="0" fontId="37" fillId="0" borderId="10" xfId="58" applyNumberFormat="1" applyFont="1" applyFill="1" applyBorder="1" applyAlignment="1" applyProtection="1">
      <alignment vertical="center" wrapText="1"/>
      <protection locked="0"/>
    </xf>
    <xf numFmtId="0" fontId="33" fillId="0" borderId="21" xfId="57" applyNumberFormat="1" applyFont="1" applyFill="1" applyBorder="1" applyAlignment="1">
      <alignment horizontal="center" vertical="center"/>
      <protection/>
    </xf>
    <xf numFmtId="0" fontId="67" fillId="0" borderId="0" xfId="0" applyFont="1" applyFill="1" applyAlignment="1">
      <alignment vertical="center" wrapText="1"/>
    </xf>
    <xf numFmtId="0" fontId="33" fillId="0" borderId="10" xfId="57" applyNumberFormat="1" applyFont="1" applyFill="1" applyBorder="1" applyAlignment="1">
      <alignment horizontal="center" vertical="top" wrapText="1"/>
      <protection/>
    </xf>
    <xf numFmtId="0" fontId="33" fillId="0" borderId="10" xfId="57" applyNumberFormat="1" applyFont="1" applyFill="1" applyBorder="1" applyAlignment="1">
      <alignment horizontal="center" vertical="center" wrapText="1"/>
      <protection/>
    </xf>
    <xf numFmtId="0" fontId="9" fillId="0" borderId="10" xfId="58" applyNumberFormat="1" applyFont="1" applyFill="1" applyBorder="1" applyAlignment="1">
      <alignment horizontal="left" vertical="center"/>
      <protection/>
    </xf>
    <xf numFmtId="2" fontId="43" fillId="0" borderId="10" xfId="60" applyNumberFormat="1" applyFont="1" applyFill="1" applyBorder="1" applyAlignment="1">
      <alignment horizontal="center" vertical="center"/>
      <protection/>
    </xf>
    <xf numFmtId="2" fontId="33" fillId="0" borderId="10" xfId="57" applyNumberFormat="1" applyFont="1" applyFill="1" applyBorder="1" applyAlignment="1">
      <alignment horizontal="center" vertical="center"/>
      <protection/>
    </xf>
    <xf numFmtId="2" fontId="73" fillId="0" borderId="10" xfId="0" applyNumberFormat="1" applyFont="1" applyFill="1" applyBorder="1" applyAlignment="1">
      <alignment horizontal="center" vertical="center"/>
    </xf>
    <xf numFmtId="2" fontId="33" fillId="0" borderId="10" xfId="60" applyNumberFormat="1" applyFont="1" applyFill="1" applyBorder="1" applyAlignment="1">
      <alignment horizontal="center" vertical="center"/>
      <protection/>
    </xf>
    <xf numFmtId="2" fontId="43" fillId="0" borderId="10" xfId="57" applyNumberFormat="1" applyFont="1" applyFill="1" applyBorder="1" applyAlignment="1">
      <alignment horizontal="center" vertical="center"/>
      <protection/>
    </xf>
    <xf numFmtId="2" fontId="33" fillId="0" borderId="15" xfId="60"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9" fillId="0" borderId="10" xfId="57" applyNumberFormat="1" applyFont="1" applyFill="1" applyBorder="1" applyAlignment="1">
      <alignment horizontal="center" vertical="center" wrapText="1"/>
      <protection/>
    </xf>
    <xf numFmtId="180" fontId="33" fillId="0" borderId="10" xfId="57" applyNumberFormat="1" applyFont="1" applyFill="1" applyBorder="1" applyAlignment="1">
      <alignment horizontal="center" vertical="center"/>
      <protection/>
    </xf>
    <xf numFmtId="182" fontId="33" fillId="0" borderId="10" xfId="57" applyNumberFormat="1" applyFont="1" applyFill="1" applyBorder="1" applyAlignment="1">
      <alignment horizontal="center" vertical="center"/>
      <protection/>
    </xf>
    <xf numFmtId="182" fontId="73" fillId="0" borderId="0" xfId="0" applyNumberFormat="1" applyFont="1" applyFill="1" applyAlignment="1">
      <alignment horizontal="center" vertical="center"/>
    </xf>
    <xf numFmtId="182" fontId="73" fillId="0" borderId="10" xfId="0" applyNumberFormat="1" applyFont="1" applyFill="1" applyBorder="1" applyAlignment="1">
      <alignment horizontal="center" vertical="center"/>
    </xf>
    <xf numFmtId="182" fontId="33" fillId="0" borderId="10" xfId="60" applyNumberFormat="1" applyFont="1" applyFill="1" applyBorder="1" applyAlignment="1">
      <alignment horizontal="center" vertical="center"/>
      <protection/>
    </xf>
    <xf numFmtId="0" fontId="33" fillId="0" borderId="10" xfId="57" applyFont="1" applyFill="1" applyBorder="1" applyAlignment="1">
      <alignment horizontal="left" vertical="center" wrapText="1"/>
      <protection/>
    </xf>
    <xf numFmtId="182" fontId="67" fillId="0" borderId="0" xfId="0" applyNumberFormat="1" applyFont="1" applyFill="1" applyAlignment="1">
      <alignment horizontal="center" vertical="center"/>
    </xf>
    <xf numFmtId="182" fontId="67" fillId="0" borderId="10" xfId="0" applyNumberFormat="1" applyFont="1" applyFill="1" applyBorder="1" applyAlignment="1">
      <alignment horizontal="center" vertical="center"/>
    </xf>
    <xf numFmtId="2" fontId="67" fillId="0" borderId="10" xfId="0" applyNumberFormat="1" applyFont="1" applyFill="1" applyBorder="1" applyAlignment="1">
      <alignment horizontal="center" vertical="center"/>
    </xf>
    <xf numFmtId="1" fontId="33" fillId="0" borderId="10" xfId="57" applyNumberFormat="1" applyFont="1" applyFill="1" applyBorder="1" applyAlignment="1">
      <alignment horizontal="center" vertical="center"/>
      <protection/>
    </xf>
    <xf numFmtId="2" fontId="33" fillId="0" borderId="10" xfId="57" applyNumberFormat="1" applyFont="1" applyFill="1" applyBorder="1" applyAlignment="1">
      <alignment horizontal="center" vertical="top" wrapText="1"/>
      <protection/>
    </xf>
    <xf numFmtId="2" fontId="33" fillId="0" borderId="10" xfId="60" applyNumberFormat="1" applyFont="1" applyBorder="1" applyAlignment="1">
      <alignment horizontal="center" vertical="center"/>
      <protection/>
    </xf>
    <xf numFmtId="0" fontId="0" fillId="0" borderId="10" xfId="0" applyBorder="1" applyAlignment="1">
      <alignment horizontal="center" vertical="center" wrapText="1"/>
    </xf>
    <xf numFmtId="0" fontId="67" fillId="0" borderId="10" xfId="0" applyFont="1" applyBorder="1" applyAlignment="1">
      <alignment horizontal="center" vertical="center"/>
    </xf>
    <xf numFmtId="0" fontId="9" fillId="0" borderId="10" xfId="57" applyNumberFormat="1" applyFont="1" applyFill="1" applyBorder="1" applyAlignment="1">
      <alignment horizontal="center" vertical="center" wrapText="1"/>
      <protection/>
    </xf>
    <xf numFmtId="0" fontId="35" fillId="0" borderId="10" xfId="58" applyNumberFormat="1" applyFont="1" applyFill="1" applyBorder="1" applyAlignment="1">
      <alignment horizontal="center" vertical="top" wrapText="1"/>
      <protection/>
    </xf>
    <xf numFmtId="0" fontId="9" fillId="0" borderId="10" xfId="57" applyNumberFormat="1" applyFont="1" applyFill="1" applyBorder="1" applyAlignment="1">
      <alignment horizontal="center" vertical="center" wrapText="1"/>
      <protection/>
    </xf>
    <xf numFmtId="0" fontId="9" fillId="0" borderId="10" xfId="57" applyNumberFormat="1" applyFont="1" applyFill="1" applyBorder="1" applyAlignment="1">
      <alignment horizontal="center" vertical="center" wrapText="1"/>
      <protection/>
    </xf>
    <xf numFmtId="0" fontId="74" fillId="0" borderId="10" xfId="57" applyNumberFormat="1" applyFont="1" applyFill="1" applyBorder="1" applyAlignment="1">
      <alignment horizontal="right" vertical="top"/>
      <protection/>
    </xf>
    <xf numFmtId="0" fontId="27" fillId="0" borderId="10" xfId="57" applyNumberFormat="1" applyFont="1" applyFill="1" applyBorder="1" applyAlignment="1">
      <alignment horizontal="left" vertical="center" wrapText="1"/>
      <protection/>
    </xf>
    <xf numFmtId="0" fontId="72" fillId="0" borderId="10" xfId="57" applyNumberFormat="1" applyFont="1" applyFill="1" applyBorder="1" applyAlignment="1" applyProtection="1">
      <alignment horizontal="center" wrapText="1"/>
      <protection locked="0"/>
    </xf>
    <xf numFmtId="0" fontId="9" fillId="33" borderId="10" xfId="58" applyNumberFormat="1" applyFont="1" applyFill="1" applyBorder="1" applyAlignment="1" applyProtection="1">
      <alignment horizontal="left" vertical="top"/>
      <protection locked="0"/>
    </xf>
    <xf numFmtId="0" fontId="9" fillId="0" borderId="10" xfId="58" applyNumberFormat="1" applyFont="1" applyFill="1" applyBorder="1" applyAlignment="1" applyProtection="1">
      <alignment horizontal="left" vertical="top"/>
      <protection locked="0"/>
    </xf>
    <xf numFmtId="0" fontId="9" fillId="0" borderId="11" xfId="57" applyNumberFormat="1" applyFont="1" applyFill="1" applyBorder="1" applyAlignment="1">
      <alignment horizontal="center" vertical="center" wrapText="1"/>
      <protection/>
    </xf>
    <xf numFmtId="0" fontId="9" fillId="0" borderId="18" xfId="57" applyNumberFormat="1" applyFont="1" applyFill="1" applyBorder="1" applyAlignment="1">
      <alignment horizontal="center" vertical="center" wrapText="1"/>
      <protection/>
    </xf>
    <xf numFmtId="0" fontId="9" fillId="0" borderId="21" xfId="57" applyNumberFormat="1" applyFont="1" applyFill="1" applyBorder="1" applyAlignment="1">
      <alignment horizontal="center" vertical="center" wrapText="1"/>
      <protection/>
    </xf>
    <xf numFmtId="0" fontId="35" fillId="0" borderId="11" xfId="58" applyNumberFormat="1" applyFont="1" applyFill="1" applyBorder="1" applyAlignment="1">
      <alignment horizontal="center" vertical="top" wrapText="1"/>
      <protection/>
    </xf>
    <xf numFmtId="0" fontId="35" fillId="0" borderId="18" xfId="58" applyNumberFormat="1" applyFont="1" applyFill="1" applyBorder="1" applyAlignment="1">
      <alignment horizontal="center" vertical="top" wrapText="1"/>
      <protection/>
    </xf>
    <xf numFmtId="0" fontId="35"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27" fillId="0" borderId="0" xfId="57" applyNumberFormat="1" applyFont="1" applyFill="1" applyBorder="1" applyAlignment="1">
      <alignment horizontal="left" vertical="center" wrapText="1"/>
      <protection/>
    </xf>
    <xf numFmtId="0" fontId="72" fillId="0" borderId="22" xfId="57" applyNumberFormat="1" applyFont="1" applyFill="1" applyBorder="1" applyAlignment="1" applyProtection="1">
      <alignment horizontal="center" wrapText="1"/>
      <protection locked="0"/>
    </xf>
    <xf numFmtId="0" fontId="9" fillId="33" borderId="11" xfId="58" applyNumberFormat="1" applyFont="1" applyFill="1" applyBorder="1" applyAlignment="1" applyProtection="1">
      <alignment horizontal="left" vertical="top"/>
      <protection locked="0"/>
    </xf>
    <xf numFmtId="0" fontId="9" fillId="0" borderId="18" xfId="58" applyNumberFormat="1" applyFont="1" applyFill="1" applyBorder="1" applyAlignment="1" applyProtection="1">
      <alignment horizontal="left" vertical="top"/>
      <protection locked="0"/>
    </xf>
    <xf numFmtId="0" fontId="9" fillId="0" borderId="21"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37"/>
  <sheetViews>
    <sheetView showGridLines="0" zoomScale="80" zoomScaleNormal="80" zoomScalePageLayoutView="0" workbookViewId="0" topLeftCell="A1">
      <selection activeCell="E31" sqref="E31"/>
    </sheetView>
  </sheetViews>
  <sheetFormatPr defaultColWidth="9.140625" defaultRowHeight="15"/>
  <cols>
    <col min="1" max="1" width="12.57421875" style="16" customWidth="1"/>
    <col min="2" max="2" width="47.8515625" style="16" customWidth="1"/>
    <col min="3" max="3" width="9.00390625" style="16" hidden="1" customWidth="1"/>
    <col min="4" max="4" width="14.57421875" style="111"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60" t="str">
        <f>B2&amp;" BoQ"</f>
        <v>Item Rate BoQ</v>
      </c>
      <c r="B1" s="160"/>
      <c r="C1" s="160"/>
      <c r="D1" s="160"/>
      <c r="E1" s="160"/>
      <c r="F1" s="160"/>
      <c r="G1" s="160"/>
      <c r="H1" s="160"/>
      <c r="I1" s="160"/>
      <c r="J1" s="160"/>
      <c r="K1" s="160"/>
      <c r="L1" s="160"/>
      <c r="M1" s="78"/>
      <c r="N1" s="78"/>
      <c r="O1" s="79"/>
      <c r="P1" s="79"/>
      <c r="Q1" s="80"/>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IE1" s="2"/>
      <c r="IF1" s="2"/>
      <c r="IG1" s="2"/>
      <c r="IH1" s="2"/>
      <c r="II1" s="2"/>
    </row>
    <row r="2" spans="1:55" s="1" customFormat="1" ht="25.5" customHeight="1" hidden="1">
      <c r="A2" s="20" t="s">
        <v>3</v>
      </c>
      <c r="B2" s="20" t="s">
        <v>4</v>
      </c>
      <c r="C2" s="21" t="s">
        <v>5</v>
      </c>
      <c r="D2" s="21" t="s">
        <v>6</v>
      </c>
      <c r="E2" s="20" t="s">
        <v>7</v>
      </c>
      <c r="F2" s="78"/>
      <c r="G2" s="78"/>
      <c r="H2" s="78"/>
      <c r="I2" s="78"/>
      <c r="J2" s="81"/>
      <c r="K2" s="81"/>
      <c r="L2" s="81"/>
      <c r="M2" s="78"/>
      <c r="N2" s="78"/>
      <c r="O2" s="79"/>
      <c r="P2" s="79"/>
      <c r="Q2" s="80"/>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243" s="1" customFormat="1" ht="30" customHeight="1" hidden="1">
      <c r="A3" s="78" t="s">
        <v>8</v>
      </c>
      <c r="B3" s="78"/>
      <c r="C3" s="78" t="s">
        <v>9</v>
      </c>
      <c r="D3" s="89"/>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IE3" s="2"/>
      <c r="IF3" s="2"/>
      <c r="IG3" s="2"/>
      <c r="IH3" s="2"/>
      <c r="II3" s="2"/>
    </row>
    <row r="4" spans="1:243" s="4" customFormat="1" ht="30.75" customHeight="1">
      <c r="A4" s="161" t="s">
        <v>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5"/>
      <c r="IF4" s="5"/>
      <c r="IG4" s="5"/>
      <c r="IH4" s="5"/>
      <c r="II4" s="5"/>
    </row>
    <row r="5" spans="1:243" s="4" customFormat="1" ht="30.75" customHeight="1">
      <c r="A5" s="161" t="s">
        <v>91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5"/>
      <c r="IF5" s="5"/>
      <c r="IG5" s="5"/>
      <c r="IH5" s="5"/>
      <c r="II5" s="5"/>
    </row>
    <row r="6" spans="1:243" s="4" customFormat="1" ht="30.75" customHeight="1">
      <c r="A6" s="161" t="s">
        <v>92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5"/>
      <c r="IF6" s="5"/>
      <c r="IG6" s="5"/>
      <c r="IH6" s="5"/>
      <c r="II6" s="5"/>
    </row>
    <row r="7" spans="1:243" s="4"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5"/>
      <c r="IF7" s="5"/>
      <c r="IG7" s="5"/>
      <c r="IH7" s="5"/>
      <c r="II7" s="5"/>
    </row>
    <row r="8" spans="1:243" s="6" customFormat="1" ht="72.75" customHeight="1">
      <c r="A8" s="82"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IE8" s="7"/>
      <c r="IF8" s="7"/>
      <c r="IG8" s="7"/>
      <c r="IH8" s="7"/>
      <c r="II8" s="7"/>
    </row>
    <row r="9" spans="1:243" s="8" customFormat="1" ht="74.25" customHeight="1">
      <c r="A9" s="158" t="s">
        <v>93</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IE9" s="9"/>
      <c r="IF9" s="9"/>
      <c r="IG9" s="9"/>
      <c r="IH9" s="9"/>
      <c r="II9" s="9"/>
    </row>
    <row r="10" spans="1:243" s="10" customFormat="1" ht="18.75" customHeight="1">
      <c r="A10" s="31" t="s">
        <v>58</v>
      </c>
      <c r="B10" s="31" t="s">
        <v>59</v>
      </c>
      <c r="C10" s="31" t="s">
        <v>59</v>
      </c>
      <c r="D10" s="108" t="s">
        <v>58</v>
      </c>
      <c r="E10" s="31" t="s">
        <v>59</v>
      </c>
      <c r="F10" s="31" t="s">
        <v>11</v>
      </c>
      <c r="G10" s="31" t="s">
        <v>11</v>
      </c>
      <c r="H10" s="31" t="s">
        <v>12</v>
      </c>
      <c r="I10" s="31" t="s">
        <v>59</v>
      </c>
      <c r="J10" s="31" t="s">
        <v>58</v>
      </c>
      <c r="K10" s="31" t="s">
        <v>60</v>
      </c>
      <c r="L10" s="31" t="s">
        <v>59</v>
      </c>
      <c r="M10" s="31" t="s">
        <v>58</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58</v>
      </c>
      <c r="AU10" s="31" t="s">
        <v>58</v>
      </c>
      <c r="AV10" s="31" t="s">
        <v>12</v>
      </c>
      <c r="AW10" s="31" t="s">
        <v>12</v>
      </c>
      <c r="AX10" s="31" t="s">
        <v>58</v>
      </c>
      <c r="AY10" s="31" t="s">
        <v>58</v>
      </c>
      <c r="AZ10" s="31" t="s">
        <v>13</v>
      </c>
      <c r="BA10" s="31" t="s">
        <v>58</v>
      </c>
      <c r="BB10" s="31" t="s">
        <v>58</v>
      </c>
      <c r="BC10" s="31" t="s">
        <v>59</v>
      </c>
      <c r="IE10" s="11"/>
      <c r="IF10" s="11"/>
      <c r="IG10" s="11"/>
      <c r="IH10" s="11"/>
      <c r="II10" s="11"/>
    </row>
    <row r="11" spans="1:243" s="10" customFormat="1" ht="94.5" customHeight="1">
      <c r="A11" s="31" t="s">
        <v>0</v>
      </c>
      <c r="B11" s="31" t="s">
        <v>14</v>
      </c>
      <c r="C11" s="31" t="s">
        <v>1</v>
      </c>
      <c r="D11" s="108" t="s">
        <v>15</v>
      </c>
      <c r="E11" s="31" t="s">
        <v>16</v>
      </c>
      <c r="F11" s="31" t="s">
        <v>61</v>
      </c>
      <c r="G11" s="31"/>
      <c r="H11" s="31"/>
      <c r="I11" s="31" t="s">
        <v>17</v>
      </c>
      <c r="J11" s="31" t="s">
        <v>18</v>
      </c>
      <c r="K11" s="31" t="s">
        <v>19</v>
      </c>
      <c r="L11" s="31" t="s">
        <v>20</v>
      </c>
      <c r="M11" s="83" t="s">
        <v>62</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84" t="s">
        <v>63</v>
      </c>
      <c r="BB11" s="85" t="s">
        <v>28</v>
      </c>
      <c r="BC11" s="85" t="s">
        <v>29</v>
      </c>
      <c r="IE11" s="11"/>
      <c r="IF11" s="11"/>
      <c r="IG11" s="11"/>
      <c r="IH11" s="11"/>
      <c r="II11" s="11"/>
    </row>
    <row r="12" spans="1:243" s="10" customFormat="1" ht="14.25">
      <c r="A12" s="31">
        <v>1</v>
      </c>
      <c r="B12" s="31">
        <v>2</v>
      </c>
      <c r="C12" s="31">
        <v>3</v>
      </c>
      <c r="D12" s="108">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24.75" customHeight="1">
      <c r="A13" s="32">
        <v>1</v>
      </c>
      <c r="B13" s="106" t="s">
        <v>94</v>
      </c>
      <c r="C13" s="33"/>
      <c r="D13" s="136"/>
      <c r="E13" s="48"/>
      <c r="F13" s="38"/>
      <c r="G13" s="37"/>
      <c r="H13" s="37"/>
      <c r="I13" s="38"/>
      <c r="J13" s="39"/>
      <c r="K13" s="40"/>
      <c r="L13" s="40"/>
      <c r="M13" s="49"/>
      <c r="N13" s="36"/>
      <c r="O13" s="36"/>
      <c r="P13" s="86"/>
      <c r="Q13" s="36"/>
      <c r="R13" s="36"/>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87"/>
      <c r="BB13" s="88"/>
      <c r="BC13" s="47"/>
      <c r="IE13" s="13">
        <v>1</v>
      </c>
      <c r="IF13" s="13" t="s">
        <v>30</v>
      </c>
      <c r="IG13" s="13" t="s">
        <v>31</v>
      </c>
      <c r="IH13" s="13">
        <v>10</v>
      </c>
      <c r="II13" s="13" t="s">
        <v>32</v>
      </c>
    </row>
    <row r="14" spans="1:243" s="12" customFormat="1" ht="55.5" customHeight="1">
      <c r="A14" s="32">
        <v>1.1</v>
      </c>
      <c r="B14" s="105" t="s">
        <v>95</v>
      </c>
      <c r="C14" s="33" t="s">
        <v>31</v>
      </c>
      <c r="D14" s="143">
        <v>39.22064</v>
      </c>
      <c r="E14" s="89" t="s">
        <v>47</v>
      </c>
      <c r="F14" s="35">
        <v>0</v>
      </c>
      <c r="G14" s="36"/>
      <c r="H14" s="37"/>
      <c r="I14" s="38" t="s">
        <v>34</v>
      </c>
      <c r="J14" s="39">
        <f aca="true" t="shared" si="0" ref="J14:J23">IF(I14="Less(-)",-1,1)</f>
        <v>1</v>
      </c>
      <c r="K14" s="40" t="s">
        <v>43</v>
      </c>
      <c r="L14" s="40" t="s">
        <v>7</v>
      </c>
      <c r="M14" s="41"/>
      <c r="N14" s="42"/>
      <c r="O14" s="42"/>
      <c r="P14" s="90"/>
      <c r="Q14" s="42"/>
      <c r="R14" s="42"/>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91">
        <f>total_amount_ba($B$2,$D$2,D14,F14,J14,K14,M14)</f>
        <v>0</v>
      </c>
      <c r="BB14" s="91">
        <f>BA14+SUM(N14:AZ14)</f>
        <v>0</v>
      </c>
      <c r="BC14" s="47" t="str">
        <f>SpellNumber(L14,BB14)</f>
        <v>INR Zero Only</v>
      </c>
      <c r="IE14" s="13">
        <v>1.01</v>
      </c>
      <c r="IF14" s="13" t="s">
        <v>35</v>
      </c>
      <c r="IG14" s="13" t="s">
        <v>31</v>
      </c>
      <c r="IH14" s="13">
        <v>123.223</v>
      </c>
      <c r="II14" s="13" t="s">
        <v>33</v>
      </c>
    </row>
    <row r="15" spans="1:243" s="12" customFormat="1" ht="55.5" customHeight="1">
      <c r="A15" s="32">
        <v>1.2</v>
      </c>
      <c r="B15" s="105" t="s">
        <v>96</v>
      </c>
      <c r="C15" s="33" t="s">
        <v>37</v>
      </c>
      <c r="D15" s="143">
        <v>1.63288</v>
      </c>
      <c r="E15" s="89" t="s">
        <v>47</v>
      </c>
      <c r="F15" s="35">
        <v>0</v>
      </c>
      <c r="G15" s="36"/>
      <c r="H15" s="37"/>
      <c r="I15" s="38" t="s">
        <v>34</v>
      </c>
      <c r="J15" s="39">
        <f t="shared" si="0"/>
        <v>1</v>
      </c>
      <c r="K15" s="40" t="s">
        <v>43</v>
      </c>
      <c r="L15" s="40" t="s">
        <v>7</v>
      </c>
      <c r="M15" s="41"/>
      <c r="N15" s="42"/>
      <c r="O15" s="42"/>
      <c r="P15" s="90"/>
      <c r="Q15" s="42"/>
      <c r="R15" s="42"/>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91">
        <f>total_amount_ba($B$2,$D$2,D15,F15,J15,K15,M15)</f>
        <v>0</v>
      </c>
      <c r="BB15" s="91">
        <f>BA15+SUM(N15:AZ15)</f>
        <v>0</v>
      </c>
      <c r="BC15" s="47" t="str">
        <f>SpellNumber(L15,BB15)</f>
        <v>INR Zero Only</v>
      </c>
      <c r="IE15" s="13">
        <v>1.01</v>
      </c>
      <c r="IF15" s="13" t="s">
        <v>35</v>
      </c>
      <c r="IG15" s="13" t="s">
        <v>31</v>
      </c>
      <c r="IH15" s="13">
        <v>123.223</v>
      </c>
      <c r="II15" s="13" t="s">
        <v>33</v>
      </c>
    </row>
    <row r="16" spans="1:243" s="12" customFormat="1" ht="24.75" customHeight="1">
      <c r="A16" s="32">
        <v>2</v>
      </c>
      <c r="B16" s="106" t="s">
        <v>97</v>
      </c>
      <c r="C16" s="33"/>
      <c r="D16" s="136"/>
      <c r="E16" s="48"/>
      <c r="F16" s="38"/>
      <c r="G16" s="37"/>
      <c r="H16" s="37"/>
      <c r="I16" s="38"/>
      <c r="J16" s="39"/>
      <c r="K16" s="40"/>
      <c r="L16" s="40"/>
      <c r="M16" s="49"/>
      <c r="N16" s="36"/>
      <c r="O16" s="36"/>
      <c r="P16" s="86"/>
      <c r="Q16" s="36"/>
      <c r="R16" s="36"/>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87"/>
      <c r="BB16" s="88"/>
      <c r="BC16" s="47"/>
      <c r="IE16" s="13">
        <v>1</v>
      </c>
      <c r="IF16" s="13" t="s">
        <v>30</v>
      </c>
      <c r="IG16" s="13" t="s">
        <v>31</v>
      </c>
      <c r="IH16" s="13">
        <v>10</v>
      </c>
      <c r="II16" s="13" t="s">
        <v>32</v>
      </c>
    </row>
    <row r="17" spans="1:243" s="12" customFormat="1" ht="55.5" customHeight="1">
      <c r="A17" s="32">
        <v>2.1</v>
      </c>
      <c r="B17" s="107" t="s">
        <v>98</v>
      </c>
      <c r="C17" s="33" t="s">
        <v>38</v>
      </c>
      <c r="D17" s="148">
        <v>1.63584</v>
      </c>
      <c r="E17" s="89" t="s">
        <v>47</v>
      </c>
      <c r="F17" s="35">
        <v>0</v>
      </c>
      <c r="G17" s="36"/>
      <c r="H17" s="37"/>
      <c r="I17" s="38" t="s">
        <v>34</v>
      </c>
      <c r="J17" s="39">
        <f t="shared" si="0"/>
        <v>1</v>
      </c>
      <c r="K17" s="40" t="s">
        <v>43</v>
      </c>
      <c r="L17" s="40" t="s">
        <v>7</v>
      </c>
      <c r="M17" s="41"/>
      <c r="N17" s="42"/>
      <c r="O17" s="42"/>
      <c r="P17" s="90"/>
      <c r="Q17" s="42"/>
      <c r="R17" s="42"/>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91">
        <f>total_amount_ba($B$2,$D$2,D17,F17,J17,K17,M17)</f>
        <v>0</v>
      </c>
      <c r="BB17" s="91">
        <f>BA17+SUM(N17:AZ17)</f>
        <v>0</v>
      </c>
      <c r="BC17" s="47" t="str">
        <f>SpellNumber(L17,BB17)</f>
        <v>INR Zero Only</v>
      </c>
      <c r="IE17" s="13">
        <v>1.01</v>
      </c>
      <c r="IF17" s="13" t="s">
        <v>35</v>
      </c>
      <c r="IG17" s="13" t="s">
        <v>31</v>
      </c>
      <c r="IH17" s="13">
        <v>123.223</v>
      </c>
      <c r="II17" s="13" t="s">
        <v>33</v>
      </c>
    </row>
    <row r="18" spans="1:243" s="12" customFormat="1" ht="55.5" customHeight="1">
      <c r="A18" s="32">
        <v>2.2</v>
      </c>
      <c r="B18" s="107" t="s">
        <v>96</v>
      </c>
      <c r="C18" s="33" t="s">
        <v>39</v>
      </c>
      <c r="D18" s="149">
        <v>0.04317</v>
      </c>
      <c r="E18" s="89" t="s">
        <v>47</v>
      </c>
      <c r="F18" s="35">
        <v>0</v>
      </c>
      <c r="G18" s="36"/>
      <c r="H18" s="37"/>
      <c r="I18" s="38" t="s">
        <v>34</v>
      </c>
      <c r="J18" s="39">
        <f t="shared" si="0"/>
        <v>1</v>
      </c>
      <c r="K18" s="40" t="s">
        <v>43</v>
      </c>
      <c r="L18" s="40" t="s">
        <v>7</v>
      </c>
      <c r="M18" s="41"/>
      <c r="N18" s="42"/>
      <c r="O18" s="42"/>
      <c r="P18" s="90"/>
      <c r="Q18" s="42"/>
      <c r="R18" s="42"/>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91">
        <f>total_amount_ba($B$2,$D$2,D18,F18,J18,K18,M18)</f>
        <v>0</v>
      </c>
      <c r="BB18" s="91">
        <f>BA18+SUM(N18:AZ18)</f>
        <v>0</v>
      </c>
      <c r="BC18" s="47" t="str">
        <f>SpellNumber(L18,BB18)</f>
        <v>INR Zero Only</v>
      </c>
      <c r="IE18" s="13">
        <v>1.01</v>
      </c>
      <c r="IF18" s="13" t="s">
        <v>35</v>
      </c>
      <c r="IG18" s="13" t="s">
        <v>31</v>
      </c>
      <c r="IH18" s="13">
        <v>123.223</v>
      </c>
      <c r="II18" s="13" t="s">
        <v>33</v>
      </c>
    </row>
    <row r="19" spans="1:243" s="12" customFormat="1" ht="24.75" customHeight="1">
      <c r="A19" s="32">
        <v>3</v>
      </c>
      <c r="B19" s="106" t="s">
        <v>99</v>
      </c>
      <c r="C19" s="33"/>
      <c r="D19" s="136"/>
      <c r="E19" s="48"/>
      <c r="F19" s="38"/>
      <c r="G19" s="37"/>
      <c r="H19" s="37"/>
      <c r="I19" s="38"/>
      <c r="J19" s="39">
        <f t="shared" si="0"/>
        <v>1</v>
      </c>
      <c r="K19" s="40"/>
      <c r="L19" s="40"/>
      <c r="M19" s="49"/>
      <c r="N19" s="36"/>
      <c r="O19" s="36"/>
      <c r="P19" s="86"/>
      <c r="Q19" s="36"/>
      <c r="R19" s="36"/>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91"/>
      <c r="BB19" s="88"/>
      <c r="BC19" s="47"/>
      <c r="IE19" s="13">
        <v>1</v>
      </c>
      <c r="IF19" s="13" t="s">
        <v>30</v>
      </c>
      <c r="IG19" s="13" t="s">
        <v>31</v>
      </c>
      <c r="IH19" s="13">
        <v>10</v>
      </c>
      <c r="II19" s="13" t="s">
        <v>32</v>
      </c>
    </row>
    <row r="20" spans="1:243" s="12" customFormat="1" ht="55.5" customHeight="1">
      <c r="A20" s="32">
        <v>3.1</v>
      </c>
      <c r="B20" s="107" t="s">
        <v>100</v>
      </c>
      <c r="C20" s="33" t="s">
        <v>40</v>
      </c>
      <c r="D20" s="146">
        <v>1.89344</v>
      </c>
      <c r="E20" s="89" t="s">
        <v>47</v>
      </c>
      <c r="F20" s="35">
        <v>0</v>
      </c>
      <c r="G20" s="36"/>
      <c r="H20" s="37"/>
      <c r="I20" s="38" t="s">
        <v>34</v>
      </c>
      <c r="J20" s="39">
        <f t="shared" si="0"/>
        <v>1</v>
      </c>
      <c r="K20" s="40" t="s">
        <v>43</v>
      </c>
      <c r="L20" s="40" t="s">
        <v>7</v>
      </c>
      <c r="M20" s="41"/>
      <c r="N20" s="42"/>
      <c r="O20" s="42"/>
      <c r="P20" s="90"/>
      <c r="Q20" s="42"/>
      <c r="R20" s="42"/>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91">
        <f>total_amount_ba($B$2,$D$2,D20,F20,J20,K20,M20)</f>
        <v>0</v>
      </c>
      <c r="BB20" s="91">
        <f>BA20+SUM(N20:AZ20)</f>
        <v>0</v>
      </c>
      <c r="BC20" s="47" t="str">
        <f>SpellNumber(L20,BB20)</f>
        <v>INR Zero Only</v>
      </c>
      <c r="IE20" s="13">
        <v>1.01</v>
      </c>
      <c r="IF20" s="13" t="s">
        <v>35</v>
      </c>
      <c r="IG20" s="13" t="s">
        <v>31</v>
      </c>
      <c r="IH20" s="13">
        <v>123.223</v>
      </c>
      <c r="II20" s="13" t="s">
        <v>33</v>
      </c>
    </row>
    <row r="21" spans="1:243" s="12" customFormat="1" ht="55.5" customHeight="1">
      <c r="A21" s="32">
        <v>3.2</v>
      </c>
      <c r="B21" s="129" t="s">
        <v>96</v>
      </c>
      <c r="C21" s="33" t="s">
        <v>48</v>
      </c>
      <c r="D21" s="137">
        <v>0.05</v>
      </c>
      <c r="E21" s="89" t="s">
        <v>47</v>
      </c>
      <c r="F21" s="35">
        <v>0</v>
      </c>
      <c r="G21" s="36"/>
      <c r="H21" s="37"/>
      <c r="I21" s="38" t="s">
        <v>34</v>
      </c>
      <c r="J21" s="39">
        <f t="shared" si="0"/>
        <v>1</v>
      </c>
      <c r="K21" s="40" t="s">
        <v>43</v>
      </c>
      <c r="L21" s="40" t="s">
        <v>7</v>
      </c>
      <c r="M21" s="41"/>
      <c r="N21" s="42"/>
      <c r="O21" s="42"/>
      <c r="P21" s="90"/>
      <c r="Q21" s="42"/>
      <c r="R21" s="42"/>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91">
        <f>total_amount_ba($B$2,$D$2,D21,F21,J21,K21,M21)</f>
        <v>0</v>
      </c>
      <c r="BB21" s="91">
        <f>BA21+SUM(N21:AZ21)</f>
        <v>0</v>
      </c>
      <c r="BC21" s="47" t="str">
        <f>SpellNumber(L21,BB21)</f>
        <v>INR Zero Only</v>
      </c>
      <c r="IE21" s="13">
        <v>1.01</v>
      </c>
      <c r="IF21" s="13" t="s">
        <v>35</v>
      </c>
      <c r="IG21" s="13" t="s">
        <v>31</v>
      </c>
      <c r="IH21" s="13">
        <v>123.223</v>
      </c>
      <c r="II21" s="13" t="s">
        <v>33</v>
      </c>
    </row>
    <row r="22" spans="1:243" s="12" customFormat="1" ht="24.75" customHeight="1">
      <c r="A22" s="32">
        <v>4</v>
      </c>
      <c r="B22" s="106" t="s">
        <v>101</v>
      </c>
      <c r="C22" s="33"/>
      <c r="D22" s="136"/>
      <c r="E22" s="48"/>
      <c r="F22" s="38"/>
      <c r="G22" s="37"/>
      <c r="H22" s="37"/>
      <c r="I22" s="38"/>
      <c r="J22" s="39">
        <f>IF(I22="Less(-)",-1,1)</f>
        <v>1</v>
      </c>
      <c r="K22" s="40"/>
      <c r="L22" s="40"/>
      <c r="M22" s="49"/>
      <c r="N22" s="36"/>
      <c r="O22" s="36"/>
      <c r="P22" s="86"/>
      <c r="Q22" s="36"/>
      <c r="R22" s="36"/>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91"/>
      <c r="BB22" s="88"/>
      <c r="BC22" s="47"/>
      <c r="IE22" s="13">
        <v>1</v>
      </c>
      <c r="IF22" s="13" t="s">
        <v>30</v>
      </c>
      <c r="IG22" s="13" t="s">
        <v>31</v>
      </c>
      <c r="IH22" s="13">
        <v>10</v>
      </c>
      <c r="II22" s="13" t="s">
        <v>32</v>
      </c>
    </row>
    <row r="23" spans="1:243" s="12" customFormat="1" ht="55.5" customHeight="1">
      <c r="A23" s="32">
        <v>4.1</v>
      </c>
      <c r="B23" s="107" t="s">
        <v>102</v>
      </c>
      <c r="C23" s="33" t="s">
        <v>65</v>
      </c>
      <c r="D23" s="143">
        <v>4.9611</v>
      </c>
      <c r="E23" s="89" t="s">
        <v>90</v>
      </c>
      <c r="F23" s="35"/>
      <c r="G23" s="36"/>
      <c r="H23" s="37"/>
      <c r="I23" s="38"/>
      <c r="J23" s="39">
        <f t="shared" si="0"/>
        <v>1</v>
      </c>
      <c r="K23" s="40" t="s">
        <v>43</v>
      </c>
      <c r="L23" s="40" t="s">
        <v>7</v>
      </c>
      <c r="M23" s="41"/>
      <c r="N23" s="42"/>
      <c r="O23" s="42"/>
      <c r="P23" s="90"/>
      <c r="Q23" s="42"/>
      <c r="R23" s="42"/>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91">
        <f>total_amount_ba($B$2,$D$2,D23,F23,J23,K23,M23)</f>
        <v>0</v>
      </c>
      <c r="BB23" s="91">
        <f>BA23+SUM(N23:AZ23)</f>
        <v>0</v>
      </c>
      <c r="BC23" s="47" t="str">
        <f>SpellNumber(L23,BB23)</f>
        <v>INR Zero Only</v>
      </c>
      <c r="IE23" s="13"/>
      <c r="IF23" s="13"/>
      <c r="IG23" s="13"/>
      <c r="IH23" s="13"/>
      <c r="II23" s="13"/>
    </row>
    <row r="24" spans="1:243" s="12" customFormat="1" ht="24.75" customHeight="1">
      <c r="A24" s="32">
        <v>5</v>
      </c>
      <c r="B24" s="106" t="s">
        <v>103</v>
      </c>
      <c r="C24" s="33"/>
      <c r="D24" s="136"/>
      <c r="E24" s="48"/>
      <c r="F24" s="38"/>
      <c r="G24" s="37"/>
      <c r="H24" s="37"/>
      <c r="I24" s="38"/>
      <c r="J24" s="39"/>
      <c r="K24" s="40"/>
      <c r="L24" s="40"/>
      <c r="M24" s="49"/>
      <c r="N24" s="36"/>
      <c r="O24" s="36"/>
      <c r="P24" s="86"/>
      <c r="Q24" s="36"/>
      <c r="R24" s="36"/>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87"/>
      <c r="BB24" s="88"/>
      <c r="BC24" s="47"/>
      <c r="IE24" s="13">
        <v>1</v>
      </c>
      <c r="IF24" s="13" t="s">
        <v>30</v>
      </c>
      <c r="IG24" s="13" t="s">
        <v>31</v>
      </c>
      <c r="IH24" s="13">
        <v>10</v>
      </c>
      <c r="II24" s="13" t="s">
        <v>32</v>
      </c>
    </row>
    <row r="25" spans="1:243" s="12" customFormat="1" ht="55.5" customHeight="1">
      <c r="A25" s="32">
        <v>5.1</v>
      </c>
      <c r="B25" s="147" t="s">
        <v>104</v>
      </c>
      <c r="C25" s="33" t="s">
        <v>49</v>
      </c>
      <c r="D25" s="150">
        <v>18</v>
      </c>
      <c r="E25" s="128" t="s">
        <v>33</v>
      </c>
      <c r="F25" s="35">
        <v>0</v>
      </c>
      <c r="G25" s="36"/>
      <c r="H25" s="37"/>
      <c r="I25" s="38" t="s">
        <v>34</v>
      </c>
      <c r="J25" s="39">
        <f aca="true" t="shared" si="1" ref="J25:J33">IF(I25="Less(-)",-1,1)</f>
        <v>1</v>
      </c>
      <c r="K25" s="40" t="s">
        <v>43</v>
      </c>
      <c r="L25" s="40" t="s">
        <v>7</v>
      </c>
      <c r="M25" s="41"/>
      <c r="N25" s="42"/>
      <c r="O25" s="42"/>
      <c r="P25" s="90"/>
      <c r="Q25" s="42"/>
      <c r="R25" s="42"/>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91">
        <f>total_amount_ba($B$2,$D$2,D25,F25,J25,K25,M25)</f>
        <v>0</v>
      </c>
      <c r="BB25" s="91">
        <f>BA25+SUM(N25:AZ25)</f>
        <v>0</v>
      </c>
      <c r="BC25" s="47" t="str">
        <f>SpellNumber(L25,BB25)</f>
        <v>INR Zero Only</v>
      </c>
      <c r="IE25" s="13">
        <v>1.01</v>
      </c>
      <c r="IF25" s="13" t="s">
        <v>35</v>
      </c>
      <c r="IG25" s="13" t="s">
        <v>31</v>
      </c>
      <c r="IH25" s="13">
        <v>123.223</v>
      </c>
      <c r="II25" s="13" t="s">
        <v>33</v>
      </c>
    </row>
    <row r="26" spans="1:243" s="12" customFormat="1" ht="60" customHeight="1">
      <c r="A26" s="32">
        <v>5.2</v>
      </c>
      <c r="B26" s="147" t="s">
        <v>105</v>
      </c>
      <c r="C26" s="33" t="s">
        <v>50</v>
      </c>
      <c r="D26" s="150">
        <v>6</v>
      </c>
      <c r="E26" s="128" t="s">
        <v>33</v>
      </c>
      <c r="F26" s="35">
        <v>0</v>
      </c>
      <c r="G26" s="36"/>
      <c r="H26" s="37"/>
      <c r="I26" s="38" t="s">
        <v>34</v>
      </c>
      <c r="J26" s="39">
        <f t="shared" si="1"/>
        <v>1</v>
      </c>
      <c r="K26" s="40" t="s">
        <v>43</v>
      </c>
      <c r="L26" s="40" t="s">
        <v>7</v>
      </c>
      <c r="M26" s="41"/>
      <c r="N26" s="42"/>
      <c r="O26" s="42"/>
      <c r="P26" s="90"/>
      <c r="Q26" s="42"/>
      <c r="R26" s="42"/>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91">
        <f>total_amount_ba($B$2,$D$2,D26,F26,J26,K26,M26)</f>
        <v>0</v>
      </c>
      <c r="BB26" s="91">
        <f>BA26+SUM(N26:AZ26)</f>
        <v>0</v>
      </c>
      <c r="BC26" s="47" t="str">
        <f>SpellNumber(L26,BB26)</f>
        <v>INR Zero Only</v>
      </c>
      <c r="IE26" s="13">
        <v>1.01</v>
      </c>
      <c r="IF26" s="13" t="s">
        <v>35</v>
      </c>
      <c r="IG26" s="13" t="s">
        <v>31</v>
      </c>
      <c r="IH26" s="13">
        <v>123.223</v>
      </c>
      <c r="II26" s="13" t="s">
        <v>33</v>
      </c>
    </row>
    <row r="27" spans="1:243" s="12" customFormat="1" ht="24.75" customHeight="1">
      <c r="A27" s="32">
        <v>6</v>
      </c>
      <c r="B27" s="106" t="s">
        <v>106</v>
      </c>
      <c r="C27" s="33"/>
      <c r="D27" s="138"/>
      <c r="E27" s="48"/>
      <c r="F27" s="38"/>
      <c r="G27" s="37"/>
      <c r="H27" s="37"/>
      <c r="I27" s="38"/>
      <c r="J27" s="39">
        <f t="shared" si="1"/>
        <v>1</v>
      </c>
      <c r="K27" s="40"/>
      <c r="L27" s="40"/>
      <c r="M27" s="49"/>
      <c r="N27" s="36"/>
      <c r="O27" s="36"/>
      <c r="P27" s="86"/>
      <c r="Q27" s="36"/>
      <c r="R27" s="36"/>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91"/>
      <c r="BB27" s="91"/>
      <c r="BC27" s="47"/>
      <c r="IE27" s="13">
        <v>1</v>
      </c>
      <c r="IF27" s="13" t="s">
        <v>30</v>
      </c>
      <c r="IG27" s="13" t="s">
        <v>31</v>
      </c>
      <c r="IH27" s="13">
        <v>10</v>
      </c>
      <c r="II27" s="13" t="s">
        <v>32</v>
      </c>
    </row>
    <row r="28" spans="1:243" s="12" customFormat="1" ht="55.5" customHeight="1">
      <c r="A28" s="32">
        <v>6.1</v>
      </c>
      <c r="B28" s="129" t="s">
        <v>107</v>
      </c>
      <c r="C28" s="33" t="s">
        <v>51</v>
      </c>
      <c r="D28" s="137">
        <v>24</v>
      </c>
      <c r="E28" s="89" t="s">
        <v>33</v>
      </c>
      <c r="F28" s="35">
        <v>0</v>
      </c>
      <c r="G28" s="36"/>
      <c r="H28" s="37"/>
      <c r="I28" s="38" t="s">
        <v>34</v>
      </c>
      <c r="J28" s="39">
        <f t="shared" si="1"/>
        <v>1</v>
      </c>
      <c r="K28" s="40" t="s">
        <v>43</v>
      </c>
      <c r="L28" s="40" t="s">
        <v>7</v>
      </c>
      <c r="M28" s="41"/>
      <c r="N28" s="42"/>
      <c r="O28" s="42"/>
      <c r="P28" s="90"/>
      <c r="Q28" s="42"/>
      <c r="R28" s="42"/>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91">
        <f>total_amount_ba($B$2,$D$2,D28,F28,J28,K28,M28)</f>
        <v>0</v>
      </c>
      <c r="BB28" s="91">
        <f>BA28+SUM(N28:AZ28)</f>
        <v>0</v>
      </c>
      <c r="BC28" s="47" t="str">
        <f>SpellNumber(L28,BB28)</f>
        <v>INR Zero Only</v>
      </c>
      <c r="IE28" s="13">
        <v>1.01</v>
      </c>
      <c r="IF28" s="13" t="s">
        <v>35</v>
      </c>
      <c r="IG28" s="13" t="s">
        <v>31</v>
      </c>
      <c r="IH28" s="13">
        <v>123.223</v>
      </c>
      <c r="II28" s="13" t="s">
        <v>33</v>
      </c>
    </row>
    <row r="29" spans="1:243" s="12" customFormat="1" ht="24.75" customHeight="1">
      <c r="A29" s="32">
        <v>7</v>
      </c>
      <c r="B29" s="106" t="s">
        <v>108</v>
      </c>
      <c r="C29" s="33"/>
      <c r="D29" s="138"/>
      <c r="E29" s="48"/>
      <c r="F29" s="38"/>
      <c r="G29" s="37"/>
      <c r="H29" s="37"/>
      <c r="I29" s="38"/>
      <c r="J29" s="39">
        <f t="shared" si="1"/>
        <v>1</v>
      </c>
      <c r="K29" s="40"/>
      <c r="L29" s="40"/>
      <c r="M29" s="49"/>
      <c r="N29" s="36"/>
      <c r="O29" s="36"/>
      <c r="P29" s="86"/>
      <c r="Q29" s="36"/>
      <c r="R29" s="36"/>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91"/>
      <c r="BB29" s="91"/>
      <c r="BC29" s="47"/>
      <c r="IE29" s="13">
        <v>1</v>
      </c>
      <c r="IF29" s="13" t="s">
        <v>30</v>
      </c>
      <c r="IG29" s="13" t="s">
        <v>31</v>
      </c>
      <c r="IH29" s="13">
        <v>10</v>
      </c>
      <c r="II29" s="13" t="s">
        <v>32</v>
      </c>
    </row>
    <row r="30" spans="1:243" s="12" customFormat="1" ht="55.5" customHeight="1">
      <c r="A30" s="32">
        <v>7.1</v>
      </c>
      <c r="B30" s="129" t="s">
        <v>73</v>
      </c>
      <c r="C30" s="33" t="s">
        <v>64</v>
      </c>
      <c r="D30" s="137">
        <v>4</v>
      </c>
      <c r="E30" s="89" t="s">
        <v>33</v>
      </c>
      <c r="F30" s="35">
        <v>0</v>
      </c>
      <c r="G30" s="36"/>
      <c r="H30" s="37"/>
      <c r="I30" s="38" t="s">
        <v>34</v>
      </c>
      <c r="J30" s="39">
        <f t="shared" si="1"/>
        <v>1</v>
      </c>
      <c r="K30" s="40" t="s">
        <v>43</v>
      </c>
      <c r="L30" s="40" t="s">
        <v>7</v>
      </c>
      <c r="M30" s="41"/>
      <c r="N30" s="42"/>
      <c r="O30" s="42"/>
      <c r="P30" s="90"/>
      <c r="Q30" s="42"/>
      <c r="R30" s="42"/>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91">
        <f>total_amount_ba($B$2,$D$2,D30,F30,J30,K30,M30)</f>
        <v>0</v>
      </c>
      <c r="BB30" s="91">
        <f>BA30+SUM(N30:AZ30)</f>
        <v>0</v>
      </c>
      <c r="BC30" s="47" t="str">
        <f>SpellNumber(L30,BB30)</f>
        <v>INR Zero Only</v>
      </c>
      <c r="IE30" s="13">
        <v>1.01</v>
      </c>
      <c r="IF30" s="13" t="s">
        <v>35</v>
      </c>
      <c r="IG30" s="13" t="s">
        <v>31</v>
      </c>
      <c r="IH30" s="13">
        <v>123.223</v>
      </c>
      <c r="II30" s="13" t="s">
        <v>33</v>
      </c>
    </row>
    <row r="31" spans="1:243" s="12" customFormat="1" ht="55.5" customHeight="1">
      <c r="A31" s="32">
        <v>7.2</v>
      </c>
      <c r="B31" s="107" t="s">
        <v>74</v>
      </c>
      <c r="C31" s="33" t="s">
        <v>52</v>
      </c>
      <c r="D31" s="134">
        <v>4</v>
      </c>
      <c r="E31" s="89" t="s">
        <v>77</v>
      </c>
      <c r="F31" s="35"/>
      <c r="G31" s="36"/>
      <c r="H31" s="37"/>
      <c r="I31" s="38"/>
      <c r="J31" s="39">
        <f t="shared" si="1"/>
        <v>1</v>
      </c>
      <c r="K31" s="40" t="s">
        <v>43</v>
      </c>
      <c r="L31" s="40" t="s">
        <v>7</v>
      </c>
      <c r="M31" s="41"/>
      <c r="N31" s="42"/>
      <c r="O31" s="42"/>
      <c r="P31" s="90"/>
      <c r="Q31" s="42"/>
      <c r="R31" s="42"/>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91">
        <f>total_amount_ba($B$2,$D$2,D31,F31,J31,K31,M31)</f>
        <v>0</v>
      </c>
      <c r="BB31" s="91">
        <f>BA31+SUM(N31:AZ31)</f>
        <v>0</v>
      </c>
      <c r="BC31" s="47" t="str">
        <f>SpellNumber(L31,BB31)</f>
        <v>INR Zero Only</v>
      </c>
      <c r="IE31" s="13"/>
      <c r="IF31" s="13"/>
      <c r="IG31" s="13"/>
      <c r="IH31" s="13"/>
      <c r="II31" s="13"/>
    </row>
    <row r="32" spans="1:243" s="12" customFormat="1" ht="55.5" customHeight="1">
      <c r="A32" s="32">
        <v>7.3</v>
      </c>
      <c r="B32" s="107" t="s">
        <v>75</v>
      </c>
      <c r="C32" s="33" t="s">
        <v>53</v>
      </c>
      <c r="D32" s="134">
        <v>4</v>
      </c>
      <c r="E32" s="89" t="s">
        <v>33</v>
      </c>
      <c r="F32" s="35"/>
      <c r="G32" s="36"/>
      <c r="H32" s="37"/>
      <c r="I32" s="38"/>
      <c r="J32" s="39">
        <f t="shared" si="1"/>
        <v>1</v>
      </c>
      <c r="K32" s="40" t="s">
        <v>43</v>
      </c>
      <c r="L32" s="40" t="s">
        <v>7</v>
      </c>
      <c r="M32" s="41"/>
      <c r="N32" s="42"/>
      <c r="O32" s="42"/>
      <c r="P32" s="90"/>
      <c r="Q32" s="42"/>
      <c r="R32" s="42"/>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91">
        <f>total_amount_ba($B$2,$D$2,D32,F32,J32,K32,M32)</f>
        <v>0</v>
      </c>
      <c r="BB32" s="91">
        <f>BA32+SUM(N32:AZ32)</f>
        <v>0</v>
      </c>
      <c r="BC32" s="47" t="str">
        <f>SpellNumber(L32,BB32)</f>
        <v>INR Zero Only</v>
      </c>
      <c r="IE32" s="13"/>
      <c r="IF32" s="13"/>
      <c r="IG32" s="13"/>
      <c r="IH32" s="13"/>
      <c r="II32" s="13"/>
    </row>
    <row r="33" spans="1:243" s="12" customFormat="1" ht="55.5" customHeight="1">
      <c r="A33" s="32">
        <v>7.4</v>
      </c>
      <c r="B33" s="107" t="s">
        <v>76</v>
      </c>
      <c r="C33" s="33" t="s">
        <v>54</v>
      </c>
      <c r="D33" s="136">
        <v>4</v>
      </c>
      <c r="E33" s="89" t="s">
        <v>77</v>
      </c>
      <c r="F33" s="35">
        <v>0</v>
      </c>
      <c r="G33" s="36"/>
      <c r="H33" s="37"/>
      <c r="I33" s="38" t="s">
        <v>34</v>
      </c>
      <c r="J33" s="39">
        <f t="shared" si="1"/>
        <v>1</v>
      </c>
      <c r="K33" s="40" t="s">
        <v>43</v>
      </c>
      <c r="L33" s="40" t="s">
        <v>7</v>
      </c>
      <c r="M33" s="41"/>
      <c r="N33" s="42"/>
      <c r="O33" s="42"/>
      <c r="P33" s="90"/>
      <c r="Q33" s="42"/>
      <c r="R33" s="42"/>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91">
        <f>total_amount_ba($B$2,$D$2,D33,F33,J33,K33,M33)</f>
        <v>0</v>
      </c>
      <c r="BB33" s="91">
        <f>BA33+SUM(N33:AZ33)</f>
        <v>0</v>
      </c>
      <c r="BC33" s="47" t="str">
        <f>SpellNumber(L33,BB33)</f>
        <v>INR Zero Only</v>
      </c>
      <c r="IE33" s="13">
        <v>1.01</v>
      </c>
      <c r="IF33" s="13" t="s">
        <v>35</v>
      </c>
      <c r="IG33" s="13" t="s">
        <v>31</v>
      </c>
      <c r="IH33" s="13">
        <v>123.223</v>
      </c>
      <c r="II33" s="13" t="s">
        <v>33</v>
      </c>
    </row>
    <row r="34" spans="1:243" s="12" customFormat="1" ht="33" customHeight="1">
      <c r="A34" s="56" t="s">
        <v>41</v>
      </c>
      <c r="B34" s="56"/>
      <c r="C34" s="38"/>
      <c r="D34" s="109"/>
      <c r="E34" s="38"/>
      <c r="F34" s="38"/>
      <c r="G34" s="38"/>
      <c r="H34" s="92"/>
      <c r="I34" s="92"/>
      <c r="J34" s="92"/>
      <c r="K34" s="92"/>
      <c r="L34" s="38"/>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63">
        <f>SUM(BA14:BA33)</f>
        <v>0</v>
      </c>
      <c r="BB34" s="63">
        <f>SUM(BB14:BB33)</f>
        <v>0</v>
      </c>
      <c r="BC34" s="47" t="str">
        <f>SpellNumber($E$2,BB34)</f>
        <v>INR Zero Only</v>
      </c>
      <c r="IE34" s="13">
        <v>4</v>
      </c>
      <c r="IF34" s="13" t="s">
        <v>36</v>
      </c>
      <c r="IG34" s="13" t="s">
        <v>40</v>
      </c>
      <c r="IH34" s="13">
        <v>10</v>
      </c>
      <c r="II34" s="13" t="s">
        <v>33</v>
      </c>
    </row>
    <row r="35" spans="1:243" s="14" customFormat="1" ht="39" customHeight="1" hidden="1">
      <c r="A35" s="56" t="s">
        <v>45</v>
      </c>
      <c r="B35" s="56"/>
      <c r="C35" s="94"/>
      <c r="D35" s="110"/>
      <c r="E35" s="95" t="s">
        <v>42</v>
      </c>
      <c r="F35" s="96"/>
      <c r="G35" s="97"/>
      <c r="H35" s="49"/>
      <c r="I35" s="49"/>
      <c r="J35" s="49"/>
      <c r="K35" s="98"/>
      <c r="L35" s="99"/>
      <c r="M35" s="100"/>
      <c r="N35" s="49"/>
      <c r="O35" s="39"/>
      <c r="P35" s="39"/>
      <c r="Q35" s="39"/>
      <c r="R35" s="39"/>
      <c r="S35" s="3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101">
        <f>IF(ISBLANK(F35),0,IF(E35="Excess (+)",ROUND(BA34+(BA34*F35),2),IF(E35="Less (-)",ROUND(BA34+(BA34*F35*(-1)),2),0)))</f>
        <v>0</v>
      </c>
      <c r="BB35" s="102">
        <f>ROUND(BA35,0)</f>
        <v>0</v>
      </c>
      <c r="BC35" s="47" t="str">
        <f>SpellNumber(L35,BB35)</f>
        <v> Zero Only</v>
      </c>
      <c r="IE35" s="15"/>
      <c r="IF35" s="15"/>
      <c r="IG35" s="15"/>
      <c r="IH35" s="15"/>
      <c r="II35" s="15"/>
    </row>
    <row r="36" spans="1:243" s="14" customFormat="1" ht="51" customHeight="1">
      <c r="A36" s="56" t="s">
        <v>44</v>
      </c>
      <c r="B36" s="56"/>
      <c r="C36" s="157" t="str">
        <f>SpellNumber($E$2,BB34)</f>
        <v>INR Zero Only</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IE36" s="15"/>
      <c r="IF36" s="15"/>
      <c r="IG36" s="15"/>
      <c r="IH36" s="15"/>
      <c r="II36" s="15"/>
    </row>
    <row r="37" spans="3:243" s="10" customFormat="1" ht="14.25">
      <c r="C37" s="16"/>
      <c r="D37" s="111"/>
      <c r="E37" s="16"/>
      <c r="F37" s="16"/>
      <c r="G37" s="16"/>
      <c r="H37" s="16"/>
      <c r="I37" s="16"/>
      <c r="J37" s="16"/>
      <c r="K37" s="16"/>
      <c r="L37" s="16"/>
      <c r="M37" s="16"/>
      <c r="O37" s="16"/>
      <c r="BA37" s="16"/>
      <c r="BC37" s="16"/>
      <c r="IE37" s="11"/>
      <c r="IF37" s="11"/>
      <c r="IG37" s="11"/>
      <c r="IH37" s="11"/>
      <c r="II37" s="11"/>
    </row>
  </sheetData>
  <sheetProtection password="CA9C" sheet="1"/>
  <mergeCells count="8">
    <mergeCell ref="C36:BC36"/>
    <mergeCell ref="A9:BC9"/>
    <mergeCell ref="A1:L1"/>
    <mergeCell ref="A4:BC4"/>
    <mergeCell ref="A5:BC5"/>
    <mergeCell ref="A6:BC6"/>
    <mergeCell ref="A7:BC7"/>
    <mergeCell ref="B8:BC8"/>
  </mergeCells>
  <dataValidations count="21">
    <dataValidation type="decimal" allowBlank="1" showInputMessage="1" showErrorMessage="1" promptTitle="Rate Entry" prompt="Please enter VAT charges in Rupees for this item. " errorTitle="Invaid Entry" error="Only Numeric Values are allowed. " sqref="M23 M17:M18 M14:M15 M20:M21 M25:M26 M28 M30:M3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13:D16 D19:D24 D27:D33 F13:F3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list" allowBlank="1" showInputMessage="1" showErrorMessage="1" sqref="L27 L28 L29 L30 L31 L32 L13 L14 L15 L16 L17 L18 L19 L20 L21 L22 L23 L24 L25 L26 L33">
      <formula1>"INR"</formula1>
    </dataValidation>
    <dataValidation allowBlank="1" showInputMessage="1" showErrorMessage="1" promptTitle="Addition / Deduction" prompt="Please Choose the correct One" sqref="J13:J33"/>
    <dataValidation type="list" showInputMessage="1" showErrorMessage="1" sqref="I13:I33">
      <formula1>"Excess(+), Less(-)"</formula1>
    </dataValidation>
    <dataValidation type="decimal" allowBlank="1" showInputMessage="1" showErrorMessage="1" errorTitle="Invalid Entry" error="Only Numeric Values are allowed. " sqref="A13:A33">
      <formula1>0</formula1>
      <formula2>999999999999999</formula2>
    </dataValidation>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Units" prompt="Please enter Units in text" sqref="E13:E33"/>
    <dataValidation type="list" allowBlank="1" showInputMessage="1" showErrorMessage="1" sqref="K13:K33">
      <formula1>"Partial Conversion, Full Conversion"</formula1>
    </dataValidation>
  </dataValidations>
  <printOptions/>
  <pageMargins left="0.55" right="0.33" top="0.61" bottom="0.51" header="0.3" footer="0.3"/>
  <pageSetup fitToHeight="0"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pageSetUpPr fitToPage="1"/>
  </sheetPr>
  <dimension ref="A1:II37"/>
  <sheetViews>
    <sheetView showGridLines="0" zoomScale="80" zoomScaleNormal="80" zoomScalePageLayoutView="0" workbookViewId="0" topLeftCell="A26">
      <selection activeCell="E31" sqref="E31"/>
    </sheetView>
  </sheetViews>
  <sheetFormatPr defaultColWidth="9.140625" defaultRowHeight="15"/>
  <cols>
    <col min="1" max="1" width="12.57421875" style="16" customWidth="1"/>
    <col min="2" max="2" width="47.8515625" style="16" customWidth="1"/>
    <col min="3" max="3" width="9.00390625" style="16" hidden="1" customWidth="1"/>
    <col min="4" max="4" width="14.57421875" style="111"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60" t="str">
        <f>B2&amp;" BoQ"</f>
        <v>Item Rate BoQ</v>
      </c>
      <c r="B1" s="160"/>
      <c r="C1" s="160"/>
      <c r="D1" s="160"/>
      <c r="E1" s="160"/>
      <c r="F1" s="160"/>
      <c r="G1" s="160"/>
      <c r="H1" s="160"/>
      <c r="I1" s="160"/>
      <c r="J1" s="160"/>
      <c r="K1" s="160"/>
      <c r="L1" s="160"/>
      <c r="M1" s="78"/>
      <c r="N1" s="78"/>
      <c r="O1" s="79"/>
      <c r="P1" s="79"/>
      <c r="Q1" s="80"/>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IE1" s="2"/>
      <c r="IF1" s="2"/>
      <c r="IG1" s="2"/>
      <c r="IH1" s="2"/>
      <c r="II1" s="2"/>
    </row>
    <row r="2" spans="1:55" s="1" customFormat="1" ht="25.5" customHeight="1" hidden="1">
      <c r="A2" s="20" t="s">
        <v>3</v>
      </c>
      <c r="B2" s="20" t="s">
        <v>4</v>
      </c>
      <c r="C2" s="21" t="s">
        <v>5</v>
      </c>
      <c r="D2" s="21" t="s">
        <v>6</v>
      </c>
      <c r="E2" s="20" t="s">
        <v>7</v>
      </c>
      <c r="F2" s="78"/>
      <c r="G2" s="78"/>
      <c r="H2" s="78"/>
      <c r="I2" s="78"/>
      <c r="J2" s="81"/>
      <c r="K2" s="81"/>
      <c r="L2" s="81"/>
      <c r="M2" s="78"/>
      <c r="N2" s="78"/>
      <c r="O2" s="79"/>
      <c r="P2" s="79"/>
      <c r="Q2" s="80"/>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243" s="1" customFormat="1" ht="30" customHeight="1" hidden="1">
      <c r="A3" s="78" t="s">
        <v>8</v>
      </c>
      <c r="B3" s="78"/>
      <c r="C3" s="78" t="s">
        <v>9</v>
      </c>
      <c r="D3" s="89"/>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IE3" s="2"/>
      <c r="IF3" s="2"/>
      <c r="IG3" s="2"/>
      <c r="IH3" s="2"/>
      <c r="II3" s="2"/>
    </row>
    <row r="4" spans="1:243" s="4" customFormat="1" ht="30.75" customHeight="1">
      <c r="A4" s="161" t="s">
        <v>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5"/>
      <c r="IF4" s="5"/>
      <c r="IG4" s="5"/>
      <c r="IH4" s="5"/>
      <c r="II4" s="5"/>
    </row>
    <row r="5" spans="1:243" s="4" customFormat="1" ht="30.75" customHeight="1">
      <c r="A5" s="161" t="s">
        <v>91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5"/>
      <c r="IF5" s="5"/>
      <c r="IG5" s="5"/>
      <c r="IH5" s="5"/>
      <c r="II5" s="5"/>
    </row>
    <row r="6" spans="1:243" s="4" customFormat="1" ht="30.75" customHeight="1">
      <c r="A6" s="161" t="s">
        <v>92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5"/>
      <c r="IF6" s="5"/>
      <c r="IG6" s="5"/>
      <c r="IH6" s="5"/>
      <c r="II6" s="5"/>
    </row>
    <row r="7" spans="1:243" s="4"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5"/>
      <c r="IF7" s="5"/>
      <c r="IG7" s="5"/>
      <c r="IH7" s="5"/>
      <c r="II7" s="5"/>
    </row>
    <row r="8" spans="1:243" s="6" customFormat="1" ht="72.75" customHeight="1">
      <c r="A8" s="82"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IE8" s="7"/>
      <c r="IF8" s="7"/>
      <c r="IG8" s="7"/>
      <c r="IH8" s="7"/>
      <c r="II8" s="7"/>
    </row>
    <row r="9" spans="1:243" s="8" customFormat="1" ht="74.25" customHeight="1">
      <c r="A9" s="158" t="s">
        <v>109</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IE9" s="9"/>
      <c r="IF9" s="9"/>
      <c r="IG9" s="9"/>
      <c r="IH9" s="9"/>
      <c r="II9" s="9"/>
    </row>
    <row r="10" spans="1:243" s="10" customFormat="1" ht="18.75" customHeight="1">
      <c r="A10" s="31" t="s">
        <v>58</v>
      </c>
      <c r="B10" s="31" t="s">
        <v>59</v>
      </c>
      <c r="C10" s="31" t="s">
        <v>59</v>
      </c>
      <c r="D10" s="141" t="s">
        <v>58</v>
      </c>
      <c r="E10" s="31" t="s">
        <v>59</v>
      </c>
      <c r="F10" s="31" t="s">
        <v>11</v>
      </c>
      <c r="G10" s="31" t="s">
        <v>11</v>
      </c>
      <c r="H10" s="31" t="s">
        <v>12</v>
      </c>
      <c r="I10" s="31" t="s">
        <v>59</v>
      </c>
      <c r="J10" s="31" t="s">
        <v>58</v>
      </c>
      <c r="K10" s="31" t="s">
        <v>60</v>
      </c>
      <c r="L10" s="31" t="s">
        <v>59</v>
      </c>
      <c r="M10" s="31" t="s">
        <v>58</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58</v>
      </c>
      <c r="AU10" s="31" t="s">
        <v>58</v>
      </c>
      <c r="AV10" s="31" t="s">
        <v>12</v>
      </c>
      <c r="AW10" s="31" t="s">
        <v>12</v>
      </c>
      <c r="AX10" s="31" t="s">
        <v>58</v>
      </c>
      <c r="AY10" s="31" t="s">
        <v>58</v>
      </c>
      <c r="AZ10" s="31" t="s">
        <v>13</v>
      </c>
      <c r="BA10" s="31" t="s">
        <v>58</v>
      </c>
      <c r="BB10" s="31" t="s">
        <v>58</v>
      </c>
      <c r="BC10" s="31" t="s">
        <v>59</v>
      </c>
      <c r="IE10" s="11"/>
      <c r="IF10" s="11"/>
      <c r="IG10" s="11"/>
      <c r="IH10" s="11"/>
      <c r="II10" s="11"/>
    </row>
    <row r="11" spans="1:243" s="10" customFormat="1" ht="94.5" customHeight="1">
      <c r="A11" s="31" t="s">
        <v>0</v>
      </c>
      <c r="B11" s="31" t="s">
        <v>14</v>
      </c>
      <c r="C11" s="31" t="s">
        <v>1</v>
      </c>
      <c r="D11" s="141" t="s">
        <v>15</v>
      </c>
      <c r="E11" s="31" t="s">
        <v>16</v>
      </c>
      <c r="F11" s="31" t="s">
        <v>61</v>
      </c>
      <c r="G11" s="31"/>
      <c r="H11" s="31"/>
      <c r="I11" s="31" t="s">
        <v>17</v>
      </c>
      <c r="J11" s="31" t="s">
        <v>18</v>
      </c>
      <c r="K11" s="31" t="s">
        <v>19</v>
      </c>
      <c r="L11" s="31" t="s">
        <v>20</v>
      </c>
      <c r="M11" s="83" t="s">
        <v>62</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84" t="s">
        <v>63</v>
      </c>
      <c r="BB11" s="85" t="s">
        <v>28</v>
      </c>
      <c r="BC11" s="85" t="s">
        <v>29</v>
      </c>
      <c r="IE11" s="11"/>
      <c r="IF11" s="11"/>
      <c r="IG11" s="11"/>
      <c r="IH11" s="11"/>
      <c r="II11" s="11"/>
    </row>
    <row r="12" spans="1:243" s="10" customFormat="1" ht="14.25">
      <c r="A12" s="31">
        <v>1</v>
      </c>
      <c r="B12" s="31">
        <v>2</v>
      </c>
      <c r="C12" s="31">
        <v>3</v>
      </c>
      <c r="D12" s="14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24.75" customHeight="1">
      <c r="A13" s="32">
        <v>1</v>
      </c>
      <c r="B13" s="106" t="s">
        <v>94</v>
      </c>
      <c r="C13" s="33"/>
      <c r="D13" s="136"/>
      <c r="E13" s="48"/>
      <c r="F13" s="38"/>
      <c r="G13" s="37"/>
      <c r="H13" s="37"/>
      <c r="I13" s="38"/>
      <c r="J13" s="39"/>
      <c r="K13" s="40"/>
      <c r="L13" s="40"/>
      <c r="M13" s="49"/>
      <c r="N13" s="36"/>
      <c r="O13" s="36"/>
      <c r="P13" s="86"/>
      <c r="Q13" s="36"/>
      <c r="R13" s="36"/>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87"/>
      <c r="BB13" s="88"/>
      <c r="BC13" s="47"/>
      <c r="IE13" s="13">
        <v>1</v>
      </c>
      <c r="IF13" s="13" t="s">
        <v>30</v>
      </c>
      <c r="IG13" s="13" t="s">
        <v>31</v>
      </c>
      <c r="IH13" s="13">
        <v>10</v>
      </c>
      <c r="II13" s="13" t="s">
        <v>32</v>
      </c>
    </row>
    <row r="14" spans="1:243" s="12" customFormat="1" ht="55.5" customHeight="1">
      <c r="A14" s="32">
        <v>1.1</v>
      </c>
      <c r="B14" s="105" t="s">
        <v>95</v>
      </c>
      <c r="C14" s="33" t="s">
        <v>31</v>
      </c>
      <c r="D14" s="143">
        <v>39.22064</v>
      </c>
      <c r="E14" s="89" t="s">
        <v>47</v>
      </c>
      <c r="F14" s="35">
        <v>0</v>
      </c>
      <c r="G14" s="36"/>
      <c r="H14" s="37"/>
      <c r="I14" s="38" t="s">
        <v>34</v>
      </c>
      <c r="J14" s="39">
        <f aca="true" t="shared" si="0" ref="J14:J23">IF(I14="Less(-)",-1,1)</f>
        <v>1</v>
      </c>
      <c r="K14" s="40" t="s">
        <v>43</v>
      </c>
      <c r="L14" s="40" t="s">
        <v>7</v>
      </c>
      <c r="M14" s="41"/>
      <c r="N14" s="42"/>
      <c r="O14" s="42"/>
      <c r="P14" s="90"/>
      <c r="Q14" s="42"/>
      <c r="R14" s="42"/>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91">
        <f>total_amount_ba($B$2,$D$2,D14,F14,J14,K14,M14)</f>
        <v>0</v>
      </c>
      <c r="BB14" s="91">
        <f>BA14+SUM(N14:AZ14)</f>
        <v>0</v>
      </c>
      <c r="BC14" s="47" t="str">
        <f>SpellNumber(L14,BB14)</f>
        <v>INR Zero Only</v>
      </c>
      <c r="IE14" s="13">
        <v>1.01</v>
      </c>
      <c r="IF14" s="13" t="s">
        <v>35</v>
      </c>
      <c r="IG14" s="13" t="s">
        <v>31</v>
      </c>
      <c r="IH14" s="13">
        <v>123.223</v>
      </c>
      <c r="II14" s="13" t="s">
        <v>33</v>
      </c>
    </row>
    <row r="15" spans="1:243" s="12" customFormat="1" ht="55.5" customHeight="1">
      <c r="A15" s="32">
        <v>1.2</v>
      </c>
      <c r="B15" s="105" t="s">
        <v>96</v>
      </c>
      <c r="C15" s="33" t="s">
        <v>37</v>
      </c>
      <c r="D15" s="143">
        <v>1.63288</v>
      </c>
      <c r="E15" s="89" t="s">
        <v>47</v>
      </c>
      <c r="F15" s="35">
        <v>0</v>
      </c>
      <c r="G15" s="36"/>
      <c r="H15" s="37"/>
      <c r="I15" s="38" t="s">
        <v>34</v>
      </c>
      <c r="J15" s="39">
        <f t="shared" si="0"/>
        <v>1</v>
      </c>
      <c r="K15" s="40" t="s">
        <v>43</v>
      </c>
      <c r="L15" s="40" t="s">
        <v>7</v>
      </c>
      <c r="M15" s="41"/>
      <c r="N15" s="42"/>
      <c r="O15" s="42"/>
      <c r="P15" s="90"/>
      <c r="Q15" s="42"/>
      <c r="R15" s="42"/>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91">
        <f>total_amount_ba($B$2,$D$2,D15,F15,J15,K15,M15)</f>
        <v>0</v>
      </c>
      <c r="BB15" s="91">
        <f>BA15+SUM(N15:AZ15)</f>
        <v>0</v>
      </c>
      <c r="BC15" s="47" t="str">
        <f>SpellNumber(L15,BB15)</f>
        <v>INR Zero Only</v>
      </c>
      <c r="IE15" s="13">
        <v>1.01</v>
      </c>
      <c r="IF15" s="13" t="s">
        <v>35</v>
      </c>
      <c r="IG15" s="13" t="s">
        <v>31</v>
      </c>
      <c r="IH15" s="13">
        <v>123.223</v>
      </c>
      <c r="II15" s="13" t="s">
        <v>33</v>
      </c>
    </row>
    <row r="16" spans="1:243" s="12" customFormat="1" ht="24.75" customHeight="1">
      <c r="A16" s="32">
        <v>2</v>
      </c>
      <c r="B16" s="106" t="s">
        <v>97</v>
      </c>
      <c r="C16" s="33"/>
      <c r="D16" s="136"/>
      <c r="E16" s="48"/>
      <c r="F16" s="38"/>
      <c r="G16" s="37"/>
      <c r="H16" s="37"/>
      <c r="I16" s="38"/>
      <c r="J16" s="39"/>
      <c r="K16" s="40"/>
      <c r="L16" s="40"/>
      <c r="M16" s="49"/>
      <c r="N16" s="36"/>
      <c r="O16" s="36"/>
      <c r="P16" s="86"/>
      <c r="Q16" s="36"/>
      <c r="R16" s="36"/>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87"/>
      <c r="BB16" s="88"/>
      <c r="BC16" s="47"/>
      <c r="IE16" s="13">
        <v>1</v>
      </c>
      <c r="IF16" s="13" t="s">
        <v>30</v>
      </c>
      <c r="IG16" s="13" t="s">
        <v>31</v>
      </c>
      <c r="IH16" s="13">
        <v>10</v>
      </c>
      <c r="II16" s="13" t="s">
        <v>32</v>
      </c>
    </row>
    <row r="17" spans="1:243" s="12" customFormat="1" ht="55.5" customHeight="1">
      <c r="A17" s="32">
        <v>2.1</v>
      </c>
      <c r="B17" s="107" t="s">
        <v>98</v>
      </c>
      <c r="C17" s="33" t="s">
        <v>38</v>
      </c>
      <c r="D17" s="144">
        <v>1.63584</v>
      </c>
      <c r="E17" s="89" t="s">
        <v>47</v>
      </c>
      <c r="F17" s="35">
        <v>0</v>
      </c>
      <c r="G17" s="36"/>
      <c r="H17" s="37"/>
      <c r="I17" s="38" t="s">
        <v>34</v>
      </c>
      <c r="J17" s="39">
        <f t="shared" si="0"/>
        <v>1</v>
      </c>
      <c r="K17" s="40" t="s">
        <v>43</v>
      </c>
      <c r="L17" s="40" t="s">
        <v>7</v>
      </c>
      <c r="M17" s="41"/>
      <c r="N17" s="42"/>
      <c r="O17" s="42"/>
      <c r="P17" s="90"/>
      <c r="Q17" s="42"/>
      <c r="R17" s="42"/>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91">
        <f>total_amount_ba($B$2,$D$2,D17,F17,J17,K17,M17)</f>
        <v>0</v>
      </c>
      <c r="BB17" s="91">
        <f>BA17+SUM(N17:AZ17)</f>
        <v>0</v>
      </c>
      <c r="BC17" s="47" t="str">
        <f>SpellNumber(L17,BB17)</f>
        <v>INR Zero Only</v>
      </c>
      <c r="IE17" s="13">
        <v>1.01</v>
      </c>
      <c r="IF17" s="13" t="s">
        <v>35</v>
      </c>
      <c r="IG17" s="13" t="s">
        <v>31</v>
      </c>
      <c r="IH17" s="13">
        <v>123.223</v>
      </c>
      <c r="II17" s="13" t="s">
        <v>33</v>
      </c>
    </row>
    <row r="18" spans="1:243" s="12" customFormat="1" ht="55.5" customHeight="1">
      <c r="A18" s="32">
        <v>2.2</v>
      </c>
      <c r="B18" s="107" t="s">
        <v>96</v>
      </c>
      <c r="C18" s="33" t="s">
        <v>39</v>
      </c>
      <c r="D18" s="145">
        <v>0.04317</v>
      </c>
      <c r="E18" s="89" t="s">
        <v>47</v>
      </c>
      <c r="F18" s="35">
        <v>0</v>
      </c>
      <c r="G18" s="36"/>
      <c r="H18" s="37"/>
      <c r="I18" s="38" t="s">
        <v>34</v>
      </c>
      <c r="J18" s="39">
        <f t="shared" si="0"/>
        <v>1</v>
      </c>
      <c r="K18" s="40" t="s">
        <v>43</v>
      </c>
      <c r="L18" s="40" t="s">
        <v>7</v>
      </c>
      <c r="M18" s="41"/>
      <c r="N18" s="42"/>
      <c r="O18" s="42"/>
      <c r="P18" s="90"/>
      <c r="Q18" s="42"/>
      <c r="R18" s="42"/>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91">
        <f>total_amount_ba($B$2,$D$2,D18,F18,J18,K18,M18)</f>
        <v>0</v>
      </c>
      <c r="BB18" s="91">
        <f>BA18+SUM(N18:AZ18)</f>
        <v>0</v>
      </c>
      <c r="BC18" s="47" t="str">
        <f>SpellNumber(L18,BB18)</f>
        <v>INR Zero Only</v>
      </c>
      <c r="IE18" s="13">
        <v>1.01</v>
      </c>
      <c r="IF18" s="13" t="s">
        <v>35</v>
      </c>
      <c r="IG18" s="13" t="s">
        <v>31</v>
      </c>
      <c r="IH18" s="13">
        <v>123.223</v>
      </c>
      <c r="II18" s="13" t="s">
        <v>33</v>
      </c>
    </row>
    <row r="19" spans="1:243" s="12" customFormat="1" ht="24.75" customHeight="1">
      <c r="A19" s="32">
        <v>3</v>
      </c>
      <c r="B19" s="106" t="s">
        <v>99</v>
      </c>
      <c r="C19" s="33"/>
      <c r="D19" s="136"/>
      <c r="E19" s="48"/>
      <c r="F19" s="38"/>
      <c r="G19" s="37"/>
      <c r="H19" s="37"/>
      <c r="I19" s="38"/>
      <c r="J19" s="39">
        <f t="shared" si="0"/>
        <v>1</v>
      </c>
      <c r="K19" s="40"/>
      <c r="L19" s="40"/>
      <c r="M19" s="49"/>
      <c r="N19" s="36"/>
      <c r="O19" s="36"/>
      <c r="P19" s="86"/>
      <c r="Q19" s="36"/>
      <c r="R19" s="36"/>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91"/>
      <c r="BB19" s="88"/>
      <c r="BC19" s="47"/>
      <c r="IE19" s="13">
        <v>1</v>
      </c>
      <c r="IF19" s="13" t="s">
        <v>30</v>
      </c>
      <c r="IG19" s="13" t="s">
        <v>31</v>
      </c>
      <c r="IH19" s="13">
        <v>10</v>
      </c>
      <c r="II19" s="13" t="s">
        <v>32</v>
      </c>
    </row>
    <row r="20" spans="1:243" s="12" customFormat="1" ht="55.5" customHeight="1">
      <c r="A20" s="32">
        <v>3.1</v>
      </c>
      <c r="B20" s="107" t="s">
        <v>100</v>
      </c>
      <c r="C20" s="33" t="s">
        <v>40</v>
      </c>
      <c r="D20" s="146">
        <v>1.89344</v>
      </c>
      <c r="E20" s="89" t="s">
        <v>47</v>
      </c>
      <c r="F20" s="35">
        <v>0</v>
      </c>
      <c r="G20" s="36"/>
      <c r="H20" s="37"/>
      <c r="I20" s="38" t="s">
        <v>34</v>
      </c>
      <c r="J20" s="39">
        <f t="shared" si="0"/>
        <v>1</v>
      </c>
      <c r="K20" s="40" t="s">
        <v>43</v>
      </c>
      <c r="L20" s="40" t="s">
        <v>7</v>
      </c>
      <c r="M20" s="41"/>
      <c r="N20" s="42"/>
      <c r="O20" s="42"/>
      <c r="P20" s="90"/>
      <c r="Q20" s="42"/>
      <c r="R20" s="42"/>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91">
        <f>total_amount_ba($B$2,$D$2,D20,F20,J20,K20,M20)</f>
        <v>0</v>
      </c>
      <c r="BB20" s="91">
        <f>BA20+SUM(N20:AZ20)</f>
        <v>0</v>
      </c>
      <c r="BC20" s="47" t="str">
        <f>SpellNumber(L20,BB20)</f>
        <v>INR Zero Only</v>
      </c>
      <c r="IE20" s="13">
        <v>1.01</v>
      </c>
      <c r="IF20" s="13" t="s">
        <v>35</v>
      </c>
      <c r="IG20" s="13" t="s">
        <v>31</v>
      </c>
      <c r="IH20" s="13">
        <v>123.223</v>
      </c>
      <c r="II20" s="13" t="s">
        <v>33</v>
      </c>
    </row>
    <row r="21" spans="1:243" s="12" customFormat="1" ht="55.5" customHeight="1">
      <c r="A21" s="32">
        <v>3.2</v>
      </c>
      <c r="B21" s="129" t="s">
        <v>96</v>
      </c>
      <c r="C21" s="33" t="s">
        <v>48</v>
      </c>
      <c r="D21" s="134">
        <v>0.05</v>
      </c>
      <c r="E21" s="89" t="s">
        <v>47</v>
      </c>
      <c r="F21" s="35">
        <v>0</v>
      </c>
      <c r="G21" s="36"/>
      <c r="H21" s="37"/>
      <c r="I21" s="38" t="s">
        <v>34</v>
      </c>
      <c r="J21" s="39">
        <f t="shared" si="0"/>
        <v>1</v>
      </c>
      <c r="K21" s="40" t="s">
        <v>43</v>
      </c>
      <c r="L21" s="40" t="s">
        <v>7</v>
      </c>
      <c r="M21" s="41"/>
      <c r="N21" s="42"/>
      <c r="O21" s="42"/>
      <c r="P21" s="90"/>
      <c r="Q21" s="42"/>
      <c r="R21" s="42"/>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91">
        <f>total_amount_ba($B$2,$D$2,D21,F21,J21,K21,M21)</f>
        <v>0</v>
      </c>
      <c r="BB21" s="91">
        <f>BA21+SUM(N21:AZ21)</f>
        <v>0</v>
      </c>
      <c r="BC21" s="47" t="str">
        <f>SpellNumber(L21,BB21)</f>
        <v>INR Zero Only</v>
      </c>
      <c r="IE21" s="13">
        <v>1.01</v>
      </c>
      <c r="IF21" s="13" t="s">
        <v>35</v>
      </c>
      <c r="IG21" s="13" t="s">
        <v>31</v>
      </c>
      <c r="IH21" s="13">
        <v>123.223</v>
      </c>
      <c r="II21" s="13" t="s">
        <v>33</v>
      </c>
    </row>
    <row r="22" spans="1:243" s="12" customFormat="1" ht="24.75" customHeight="1">
      <c r="A22" s="32">
        <v>4</v>
      </c>
      <c r="B22" s="106" t="s">
        <v>101</v>
      </c>
      <c r="C22" s="33"/>
      <c r="D22" s="136"/>
      <c r="E22" s="48"/>
      <c r="F22" s="38"/>
      <c r="G22" s="37"/>
      <c r="H22" s="37"/>
      <c r="I22" s="38"/>
      <c r="J22" s="39">
        <f t="shared" si="0"/>
        <v>1</v>
      </c>
      <c r="K22" s="40"/>
      <c r="L22" s="40"/>
      <c r="M22" s="49"/>
      <c r="N22" s="36"/>
      <c r="O22" s="36"/>
      <c r="P22" s="86"/>
      <c r="Q22" s="36"/>
      <c r="R22" s="36"/>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91"/>
      <c r="BB22" s="88"/>
      <c r="BC22" s="47"/>
      <c r="IE22" s="13">
        <v>1</v>
      </c>
      <c r="IF22" s="13" t="s">
        <v>30</v>
      </c>
      <c r="IG22" s="13" t="s">
        <v>31</v>
      </c>
      <c r="IH22" s="13">
        <v>10</v>
      </c>
      <c r="II22" s="13" t="s">
        <v>32</v>
      </c>
    </row>
    <row r="23" spans="1:243" s="12" customFormat="1" ht="55.5" customHeight="1">
      <c r="A23" s="32">
        <v>4.1</v>
      </c>
      <c r="B23" s="107" t="s">
        <v>102</v>
      </c>
      <c r="C23" s="33" t="s">
        <v>65</v>
      </c>
      <c r="D23" s="143">
        <v>4.9611</v>
      </c>
      <c r="E23" s="89" t="s">
        <v>90</v>
      </c>
      <c r="F23" s="35"/>
      <c r="G23" s="36"/>
      <c r="H23" s="37"/>
      <c r="I23" s="38"/>
      <c r="J23" s="39">
        <f t="shared" si="0"/>
        <v>1</v>
      </c>
      <c r="K23" s="40" t="s">
        <v>43</v>
      </c>
      <c r="L23" s="40" t="s">
        <v>7</v>
      </c>
      <c r="M23" s="41"/>
      <c r="N23" s="42"/>
      <c r="O23" s="42"/>
      <c r="P23" s="90"/>
      <c r="Q23" s="42"/>
      <c r="R23" s="42"/>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91">
        <f>total_amount_ba($B$2,$D$2,D23,F23,J23,K23,M23)</f>
        <v>0</v>
      </c>
      <c r="BB23" s="91">
        <f>BA23+SUM(N23:AZ23)</f>
        <v>0</v>
      </c>
      <c r="BC23" s="47" t="str">
        <f>SpellNumber(L23,BB23)</f>
        <v>INR Zero Only</v>
      </c>
      <c r="IE23" s="13"/>
      <c r="IF23" s="13"/>
      <c r="IG23" s="13"/>
      <c r="IH23" s="13"/>
      <c r="II23" s="13"/>
    </row>
    <row r="24" spans="1:243" s="12" customFormat="1" ht="24.75" customHeight="1">
      <c r="A24" s="32">
        <v>5</v>
      </c>
      <c r="B24" s="106" t="s">
        <v>103</v>
      </c>
      <c r="C24" s="33"/>
      <c r="D24" s="136"/>
      <c r="E24" s="48"/>
      <c r="F24" s="38"/>
      <c r="G24" s="37"/>
      <c r="H24" s="37"/>
      <c r="I24" s="38"/>
      <c r="J24" s="39"/>
      <c r="K24" s="40"/>
      <c r="L24" s="40"/>
      <c r="M24" s="49"/>
      <c r="N24" s="36"/>
      <c r="O24" s="36"/>
      <c r="P24" s="86"/>
      <c r="Q24" s="36"/>
      <c r="R24" s="36"/>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87"/>
      <c r="BB24" s="88"/>
      <c r="BC24" s="47"/>
      <c r="IE24" s="13">
        <v>1</v>
      </c>
      <c r="IF24" s="13" t="s">
        <v>30</v>
      </c>
      <c r="IG24" s="13" t="s">
        <v>31</v>
      </c>
      <c r="IH24" s="13">
        <v>10</v>
      </c>
      <c r="II24" s="13" t="s">
        <v>32</v>
      </c>
    </row>
    <row r="25" spans="1:243" s="12" customFormat="1" ht="55.5" customHeight="1">
      <c r="A25" s="32">
        <v>5.1</v>
      </c>
      <c r="B25" s="147" t="s">
        <v>104</v>
      </c>
      <c r="C25" s="33" t="s">
        <v>49</v>
      </c>
      <c r="D25" s="135">
        <v>18</v>
      </c>
      <c r="E25" s="128" t="s">
        <v>33</v>
      </c>
      <c r="F25" s="35">
        <v>0</v>
      </c>
      <c r="G25" s="36"/>
      <c r="H25" s="37"/>
      <c r="I25" s="38" t="s">
        <v>34</v>
      </c>
      <c r="J25" s="39">
        <f>IF(I25="Less(-)",-1,1)</f>
        <v>1</v>
      </c>
      <c r="K25" s="40" t="s">
        <v>43</v>
      </c>
      <c r="L25" s="40" t="s">
        <v>7</v>
      </c>
      <c r="M25" s="41"/>
      <c r="N25" s="42"/>
      <c r="O25" s="42"/>
      <c r="P25" s="90"/>
      <c r="Q25" s="42"/>
      <c r="R25" s="42"/>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91">
        <f>total_amount_ba($B$2,$D$2,D25,F25,J25,K25,M25)</f>
        <v>0</v>
      </c>
      <c r="BB25" s="91">
        <f>BA25+SUM(N25:AZ25)</f>
        <v>0</v>
      </c>
      <c r="BC25" s="47" t="str">
        <f>SpellNumber(L25,BB25)</f>
        <v>INR Zero Only</v>
      </c>
      <c r="IE25" s="13">
        <v>1.01</v>
      </c>
      <c r="IF25" s="13" t="s">
        <v>35</v>
      </c>
      <c r="IG25" s="13" t="s">
        <v>31</v>
      </c>
      <c r="IH25" s="13">
        <v>123.223</v>
      </c>
      <c r="II25" s="13" t="s">
        <v>33</v>
      </c>
    </row>
    <row r="26" spans="1:243" s="12" customFormat="1" ht="60" customHeight="1">
      <c r="A26" s="32">
        <v>5.2</v>
      </c>
      <c r="B26" s="147" t="s">
        <v>105</v>
      </c>
      <c r="C26" s="33" t="s">
        <v>50</v>
      </c>
      <c r="D26" s="135">
        <v>6</v>
      </c>
      <c r="E26" s="128" t="s">
        <v>33</v>
      </c>
      <c r="F26" s="35">
        <v>0</v>
      </c>
      <c r="G26" s="36"/>
      <c r="H26" s="37"/>
      <c r="I26" s="38" t="s">
        <v>34</v>
      </c>
      <c r="J26" s="39">
        <f>IF(I26="Less(-)",-1,1)</f>
        <v>1</v>
      </c>
      <c r="K26" s="40" t="s">
        <v>43</v>
      </c>
      <c r="L26" s="40" t="s">
        <v>7</v>
      </c>
      <c r="M26" s="41"/>
      <c r="N26" s="42"/>
      <c r="O26" s="42"/>
      <c r="P26" s="90"/>
      <c r="Q26" s="42"/>
      <c r="R26" s="42"/>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91">
        <f>total_amount_ba($B$2,$D$2,D26,F26,J26,K26,M26)</f>
        <v>0</v>
      </c>
      <c r="BB26" s="91">
        <f>BA26+SUM(N26:AZ26)</f>
        <v>0</v>
      </c>
      <c r="BC26" s="47" t="str">
        <f>SpellNumber(L26,BB26)</f>
        <v>INR Zero Only</v>
      </c>
      <c r="IE26" s="13">
        <v>1.01</v>
      </c>
      <c r="IF26" s="13" t="s">
        <v>35</v>
      </c>
      <c r="IG26" s="13" t="s">
        <v>31</v>
      </c>
      <c r="IH26" s="13">
        <v>123.223</v>
      </c>
      <c r="II26" s="13" t="s">
        <v>33</v>
      </c>
    </row>
    <row r="27" spans="1:243" s="12" customFormat="1" ht="24.75" customHeight="1">
      <c r="A27" s="32">
        <v>6</v>
      </c>
      <c r="B27" s="106" t="s">
        <v>106</v>
      </c>
      <c r="C27" s="33"/>
      <c r="D27" s="138"/>
      <c r="E27" s="48"/>
      <c r="F27" s="38"/>
      <c r="G27" s="37"/>
      <c r="H27" s="37"/>
      <c r="I27" s="38"/>
      <c r="J27" s="39">
        <f aca="true" t="shared" si="1" ref="J27:J33">IF(I27="Less(-)",-1,1)</f>
        <v>1</v>
      </c>
      <c r="K27" s="40"/>
      <c r="L27" s="40"/>
      <c r="M27" s="49"/>
      <c r="N27" s="36"/>
      <c r="O27" s="36"/>
      <c r="P27" s="86"/>
      <c r="Q27" s="36"/>
      <c r="R27" s="36"/>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91"/>
      <c r="BB27" s="91"/>
      <c r="BC27" s="47"/>
      <c r="IE27" s="13">
        <v>1</v>
      </c>
      <c r="IF27" s="13" t="s">
        <v>30</v>
      </c>
      <c r="IG27" s="13" t="s">
        <v>31</v>
      </c>
      <c r="IH27" s="13">
        <v>10</v>
      </c>
      <c r="II27" s="13" t="s">
        <v>32</v>
      </c>
    </row>
    <row r="28" spans="1:243" s="12" customFormat="1" ht="55.5" customHeight="1">
      <c r="A28" s="32">
        <v>6.1</v>
      </c>
      <c r="B28" s="129" t="s">
        <v>107</v>
      </c>
      <c r="C28" s="33" t="s">
        <v>51</v>
      </c>
      <c r="D28" s="134">
        <v>24</v>
      </c>
      <c r="E28" s="89" t="s">
        <v>33</v>
      </c>
      <c r="F28" s="35">
        <v>0</v>
      </c>
      <c r="G28" s="36"/>
      <c r="H28" s="37"/>
      <c r="I28" s="38" t="s">
        <v>34</v>
      </c>
      <c r="J28" s="39">
        <f t="shared" si="1"/>
        <v>1</v>
      </c>
      <c r="K28" s="40" t="s">
        <v>43</v>
      </c>
      <c r="L28" s="40" t="s">
        <v>7</v>
      </c>
      <c r="M28" s="41"/>
      <c r="N28" s="42"/>
      <c r="O28" s="42"/>
      <c r="P28" s="90"/>
      <c r="Q28" s="42"/>
      <c r="R28" s="42"/>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91">
        <f>total_amount_ba($B$2,$D$2,D28,F28,J28,K28,M28)</f>
        <v>0</v>
      </c>
      <c r="BB28" s="91">
        <f>BA28+SUM(N28:AZ28)</f>
        <v>0</v>
      </c>
      <c r="BC28" s="47" t="str">
        <f>SpellNumber(L28,BB28)</f>
        <v>INR Zero Only</v>
      </c>
      <c r="IE28" s="13">
        <v>1.01</v>
      </c>
      <c r="IF28" s="13" t="s">
        <v>35</v>
      </c>
      <c r="IG28" s="13" t="s">
        <v>31</v>
      </c>
      <c r="IH28" s="13">
        <v>123.223</v>
      </c>
      <c r="II28" s="13" t="s">
        <v>33</v>
      </c>
    </row>
    <row r="29" spans="1:243" s="12" customFormat="1" ht="24.75" customHeight="1">
      <c r="A29" s="32">
        <v>7</v>
      </c>
      <c r="B29" s="106" t="s">
        <v>108</v>
      </c>
      <c r="C29" s="33"/>
      <c r="D29" s="138"/>
      <c r="E29" s="48"/>
      <c r="F29" s="38"/>
      <c r="G29" s="37"/>
      <c r="H29" s="37"/>
      <c r="I29" s="38"/>
      <c r="J29" s="39">
        <f t="shared" si="1"/>
        <v>1</v>
      </c>
      <c r="K29" s="40"/>
      <c r="L29" s="40"/>
      <c r="M29" s="49"/>
      <c r="N29" s="36"/>
      <c r="O29" s="36"/>
      <c r="P29" s="86"/>
      <c r="Q29" s="36"/>
      <c r="R29" s="36"/>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91"/>
      <c r="BB29" s="91"/>
      <c r="BC29" s="47"/>
      <c r="IE29" s="13">
        <v>1</v>
      </c>
      <c r="IF29" s="13" t="s">
        <v>30</v>
      </c>
      <c r="IG29" s="13" t="s">
        <v>31</v>
      </c>
      <c r="IH29" s="13">
        <v>10</v>
      </c>
      <c r="II29" s="13" t="s">
        <v>32</v>
      </c>
    </row>
    <row r="30" spans="1:243" s="12" customFormat="1" ht="55.5" customHeight="1">
      <c r="A30" s="32">
        <v>7.1</v>
      </c>
      <c r="B30" s="129" t="s">
        <v>73</v>
      </c>
      <c r="C30" s="33" t="s">
        <v>64</v>
      </c>
      <c r="D30" s="134">
        <v>4</v>
      </c>
      <c r="E30" s="89" t="s">
        <v>33</v>
      </c>
      <c r="F30" s="35">
        <v>0</v>
      </c>
      <c r="G30" s="36"/>
      <c r="H30" s="37"/>
      <c r="I30" s="38" t="s">
        <v>34</v>
      </c>
      <c r="J30" s="39">
        <f t="shared" si="1"/>
        <v>1</v>
      </c>
      <c r="K30" s="40" t="s">
        <v>43</v>
      </c>
      <c r="L30" s="40" t="s">
        <v>7</v>
      </c>
      <c r="M30" s="41"/>
      <c r="N30" s="42"/>
      <c r="O30" s="42"/>
      <c r="P30" s="90"/>
      <c r="Q30" s="42"/>
      <c r="R30" s="42"/>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91">
        <f>total_amount_ba($B$2,$D$2,D30,F30,J30,K30,M30)</f>
        <v>0</v>
      </c>
      <c r="BB30" s="91">
        <f>BA30+SUM(N30:AZ30)</f>
        <v>0</v>
      </c>
      <c r="BC30" s="47" t="str">
        <f>SpellNumber(L30,BB30)</f>
        <v>INR Zero Only</v>
      </c>
      <c r="IE30" s="13">
        <v>1.01</v>
      </c>
      <c r="IF30" s="13" t="s">
        <v>35</v>
      </c>
      <c r="IG30" s="13" t="s">
        <v>31</v>
      </c>
      <c r="IH30" s="13">
        <v>123.223</v>
      </c>
      <c r="II30" s="13" t="s">
        <v>33</v>
      </c>
    </row>
    <row r="31" spans="1:243" s="12" customFormat="1" ht="55.5" customHeight="1">
      <c r="A31" s="32">
        <v>7.2</v>
      </c>
      <c r="B31" s="107" t="s">
        <v>74</v>
      </c>
      <c r="C31" s="33" t="s">
        <v>52</v>
      </c>
      <c r="D31" s="134">
        <v>4</v>
      </c>
      <c r="E31" s="89" t="s">
        <v>77</v>
      </c>
      <c r="F31" s="35"/>
      <c r="G31" s="36"/>
      <c r="H31" s="37"/>
      <c r="I31" s="38"/>
      <c r="J31" s="39">
        <f>IF(I31="Less(-)",-1,1)</f>
        <v>1</v>
      </c>
      <c r="K31" s="40" t="s">
        <v>43</v>
      </c>
      <c r="L31" s="40" t="s">
        <v>7</v>
      </c>
      <c r="M31" s="41"/>
      <c r="N31" s="42"/>
      <c r="O31" s="42"/>
      <c r="P31" s="90"/>
      <c r="Q31" s="42"/>
      <c r="R31" s="42"/>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91">
        <f>total_amount_ba($B$2,$D$2,D31,F31,J31,K31,M31)</f>
        <v>0</v>
      </c>
      <c r="BB31" s="91">
        <f>BA31+SUM(N31:AZ31)</f>
        <v>0</v>
      </c>
      <c r="BC31" s="47" t="str">
        <f>SpellNumber(L31,BB31)</f>
        <v>INR Zero Only</v>
      </c>
      <c r="IE31" s="13"/>
      <c r="IF31" s="13"/>
      <c r="IG31" s="13"/>
      <c r="IH31" s="13"/>
      <c r="II31" s="13"/>
    </row>
    <row r="32" spans="1:243" s="12" customFormat="1" ht="55.5" customHeight="1">
      <c r="A32" s="32">
        <v>7.3</v>
      </c>
      <c r="B32" s="107" t="s">
        <v>75</v>
      </c>
      <c r="C32" s="33" t="s">
        <v>53</v>
      </c>
      <c r="D32" s="134">
        <v>4</v>
      </c>
      <c r="E32" s="89" t="s">
        <v>33</v>
      </c>
      <c r="F32" s="35"/>
      <c r="G32" s="36"/>
      <c r="H32" s="37"/>
      <c r="I32" s="38"/>
      <c r="J32" s="39">
        <f t="shared" si="1"/>
        <v>1</v>
      </c>
      <c r="K32" s="40" t="s">
        <v>43</v>
      </c>
      <c r="L32" s="40" t="s">
        <v>7</v>
      </c>
      <c r="M32" s="41"/>
      <c r="N32" s="42"/>
      <c r="O32" s="42"/>
      <c r="P32" s="90"/>
      <c r="Q32" s="42"/>
      <c r="R32" s="42"/>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91">
        <f>total_amount_ba($B$2,$D$2,D32,F32,J32,K32,M32)</f>
        <v>0</v>
      </c>
      <c r="BB32" s="91">
        <f>BA32+SUM(N32:AZ32)</f>
        <v>0</v>
      </c>
      <c r="BC32" s="47" t="str">
        <f>SpellNumber(L32,BB32)</f>
        <v>INR Zero Only</v>
      </c>
      <c r="IE32" s="13"/>
      <c r="IF32" s="13"/>
      <c r="IG32" s="13"/>
      <c r="IH32" s="13"/>
      <c r="II32" s="13"/>
    </row>
    <row r="33" spans="1:243" s="12" customFormat="1" ht="55.5" customHeight="1">
      <c r="A33" s="32">
        <v>7.4</v>
      </c>
      <c r="B33" s="107" t="s">
        <v>76</v>
      </c>
      <c r="C33" s="33" t="s">
        <v>54</v>
      </c>
      <c r="D33" s="136">
        <v>4</v>
      </c>
      <c r="E33" s="89" t="s">
        <v>77</v>
      </c>
      <c r="F33" s="35">
        <v>0</v>
      </c>
      <c r="G33" s="36"/>
      <c r="H33" s="37"/>
      <c r="I33" s="38" t="s">
        <v>34</v>
      </c>
      <c r="J33" s="39">
        <f t="shared" si="1"/>
        <v>1</v>
      </c>
      <c r="K33" s="40" t="s">
        <v>43</v>
      </c>
      <c r="L33" s="40" t="s">
        <v>7</v>
      </c>
      <c r="M33" s="41"/>
      <c r="N33" s="42"/>
      <c r="O33" s="42"/>
      <c r="P33" s="90"/>
      <c r="Q33" s="42"/>
      <c r="R33" s="42"/>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91">
        <f>total_amount_ba($B$2,$D$2,D33,F33,J33,K33,M33)</f>
        <v>0</v>
      </c>
      <c r="BB33" s="91">
        <f>BA33+SUM(N33:AZ33)</f>
        <v>0</v>
      </c>
      <c r="BC33" s="47" t="str">
        <f>SpellNumber(L33,BB33)</f>
        <v>INR Zero Only</v>
      </c>
      <c r="IE33" s="13">
        <v>1.01</v>
      </c>
      <c r="IF33" s="13" t="s">
        <v>35</v>
      </c>
      <c r="IG33" s="13" t="s">
        <v>31</v>
      </c>
      <c r="IH33" s="13">
        <v>123.223</v>
      </c>
      <c r="II33" s="13" t="s">
        <v>33</v>
      </c>
    </row>
    <row r="34" spans="1:243" s="12" customFormat="1" ht="33" customHeight="1">
      <c r="A34" s="56" t="s">
        <v>41</v>
      </c>
      <c r="B34" s="56"/>
      <c r="C34" s="38"/>
      <c r="D34" s="109"/>
      <c r="E34" s="38"/>
      <c r="F34" s="38"/>
      <c r="G34" s="38"/>
      <c r="H34" s="92"/>
      <c r="I34" s="92"/>
      <c r="J34" s="92"/>
      <c r="K34" s="92"/>
      <c r="L34" s="38"/>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63">
        <f>SUM(BA14:BA33)</f>
        <v>0</v>
      </c>
      <c r="BB34" s="63">
        <f>SUM(BB14:BB33)</f>
        <v>0</v>
      </c>
      <c r="BC34" s="47" t="str">
        <f>SpellNumber($E$2,BB34)</f>
        <v>INR Zero Only</v>
      </c>
      <c r="IE34" s="13">
        <v>4</v>
      </c>
      <c r="IF34" s="13" t="s">
        <v>36</v>
      </c>
      <c r="IG34" s="13" t="s">
        <v>40</v>
      </c>
      <c r="IH34" s="13">
        <v>10</v>
      </c>
      <c r="II34" s="13" t="s">
        <v>33</v>
      </c>
    </row>
    <row r="35" spans="1:243" s="14" customFormat="1" ht="39" customHeight="1" hidden="1">
      <c r="A35" s="56" t="s">
        <v>45</v>
      </c>
      <c r="B35" s="56"/>
      <c r="C35" s="94"/>
      <c r="D35" s="110"/>
      <c r="E35" s="95" t="s">
        <v>42</v>
      </c>
      <c r="F35" s="96"/>
      <c r="G35" s="97"/>
      <c r="H35" s="49"/>
      <c r="I35" s="49"/>
      <c r="J35" s="49"/>
      <c r="K35" s="98"/>
      <c r="L35" s="99"/>
      <c r="M35" s="100"/>
      <c r="N35" s="49"/>
      <c r="O35" s="39"/>
      <c r="P35" s="39"/>
      <c r="Q35" s="39"/>
      <c r="R35" s="39"/>
      <c r="S35" s="3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101">
        <f>IF(ISBLANK(F35),0,IF(E35="Excess (+)",ROUND(BA34+(BA34*F35),2),IF(E35="Less (-)",ROUND(BA34+(BA34*F35*(-1)),2),0)))</f>
        <v>0</v>
      </c>
      <c r="BB35" s="102">
        <f>ROUND(BA35,0)</f>
        <v>0</v>
      </c>
      <c r="BC35" s="47" t="str">
        <f>SpellNumber(L35,BB35)</f>
        <v> Zero Only</v>
      </c>
      <c r="IE35" s="15"/>
      <c r="IF35" s="15"/>
      <c r="IG35" s="15"/>
      <c r="IH35" s="15"/>
      <c r="II35" s="15"/>
    </row>
    <row r="36" spans="1:243" s="14" customFormat="1" ht="51" customHeight="1">
      <c r="A36" s="56" t="s">
        <v>44</v>
      </c>
      <c r="B36" s="56"/>
      <c r="C36" s="157" t="str">
        <f>SpellNumber($E$2,BB34)</f>
        <v>INR Zero Only</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IE36" s="15"/>
      <c r="IF36" s="15"/>
      <c r="IG36" s="15"/>
      <c r="IH36" s="15"/>
      <c r="II36" s="15"/>
    </row>
    <row r="37" spans="3:243" s="10" customFormat="1" ht="14.25">
      <c r="C37" s="16"/>
      <c r="D37" s="111"/>
      <c r="E37" s="16"/>
      <c r="F37" s="16"/>
      <c r="G37" s="16"/>
      <c r="H37" s="16"/>
      <c r="I37" s="16"/>
      <c r="J37" s="16"/>
      <c r="K37" s="16"/>
      <c r="L37" s="16"/>
      <c r="M37" s="16"/>
      <c r="O37" s="16"/>
      <c r="BA37" s="16"/>
      <c r="BC37" s="16"/>
      <c r="IE37" s="11"/>
      <c r="IF37" s="11"/>
      <c r="IG37" s="11"/>
      <c r="IH37" s="11"/>
      <c r="II37" s="11"/>
    </row>
  </sheetData>
  <sheetProtection password="CA9C" sheet="1"/>
  <mergeCells count="8">
    <mergeCell ref="A9:BC9"/>
    <mergeCell ref="C36:BC36"/>
    <mergeCell ref="A1:L1"/>
    <mergeCell ref="A4:BC4"/>
    <mergeCell ref="A5:BC5"/>
    <mergeCell ref="A6:BC6"/>
    <mergeCell ref="A7:BC7"/>
    <mergeCell ref="B8:BC8"/>
  </mergeCells>
  <dataValidations count="21">
    <dataValidation type="list" allowBlank="1" showInputMessage="1" showErrorMessage="1" sqref="K13:K33">
      <formula1>"Partial Conversion, Full Conversion"</formula1>
    </dataValidation>
    <dataValidation allowBlank="1" showInputMessage="1" showErrorMessage="1" promptTitle="Units" prompt="Please enter Units in text" sqref="E13:E33"/>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allowBlank="1" showInputMessage="1" showErrorMessage="1" promptTitle="Itemcode/Make" prompt="Please enter text" sqref="C13:C33"/>
    <dataValidation type="decimal" allowBlank="1" showInputMessage="1" showErrorMessage="1" errorTitle="Invalid Entry" error="Only Numeric Values are allowed. " sqref="A13:A33">
      <formula1>0</formula1>
      <formula2>999999999999999</formula2>
    </dataValidation>
    <dataValidation type="list" showInputMessage="1" showErrorMessage="1" sqref="I13:I33">
      <formula1>"Excess(+), Less(-)"</formula1>
    </dataValidation>
    <dataValidation allowBlank="1" showInputMessage="1" showErrorMessage="1" promptTitle="Addition / Deduction" prompt="Please Choose the correct One" sqref="J13:J33"/>
    <dataValidation type="list" allowBlank="1" showInputMessage="1" showErrorMessage="1" sqref="L32 L13 L14 L15 L16 L17 L18 L19 L20 L21 L22 L23 L24 L25 L26 L27 L28 L29 L30 L31 L33">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decimal" allowBlank="1" showInputMessage="1" showErrorMessage="1" promptTitle="Quantity" prompt="Please enter the Quantity for this item. " errorTitle="Invalid Entry" error="Only Numeric Values are allowed. " sqref="D13:D16 D19:D24 D27:D33 F13:F33">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23 M17:M18 M14:M15 M20:M21 M25:M26 M28 M30:M33">
      <formula1>0</formula1>
      <formula2>999999999999999</formula2>
    </dataValidation>
  </dataValidations>
  <printOptions/>
  <pageMargins left="0.55" right="0.33" top="0.61" bottom="0.51" header="0.3" footer="0.3"/>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codeName="Sheet20">
    <tabColor theme="4" tint="-0.4999699890613556"/>
    <pageSetUpPr fitToPage="1"/>
  </sheetPr>
  <dimension ref="A1:II31"/>
  <sheetViews>
    <sheetView showGridLines="0" zoomScale="80" zoomScaleNormal="80" zoomScalePageLayoutView="0" workbookViewId="0" topLeftCell="A21">
      <selection activeCell="E15" sqref="E15"/>
    </sheetView>
  </sheetViews>
  <sheetFormatPr defaultColWidth="9.140625" defaultRowHeight="15"/>
  <cols>
    <col min="1" max="1" width="14.57421875" style="16" customWidth="1"/>
    <col min="2" max="2" width="51.57421875" style="16" customWidth="1"/>
    <col min="3" max="3" width="13.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71" t="str">
        <f>B2&amp;" BoQ"</f>
        <v>Item Rate BoQ</v>
      </c>
      <c r="B1" s="171"/>
      <c r="C1" s="171"/>
      <c r="D1" s="171"/>
      <c r="E1" s="171"/>
      <c r="F1" s="171"/>
      <c r="G1" s="171"/>
      <c r="H1" s="171"/>
      <c r="I1" s="171"/>
      <c r="J1" s="171"/>
      <c r="K1" s="171"/>
      <c r="L1" s="17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3" t="s">
        <v>3</v>
      </c>
      <c r="B2" s="3" t="s">
        <v>4</v>
      </c>
      <c r="C2" s="19" t="s">
        <v>5</v>
      </c>
      <c r="D2" s="19" t="s">
        <v>6</v>
      </c>
      <c r="E2" s="3" t="s">
        <v>7</v>
      </c>
      <c r="F2" s="22"/>
      <c r="G2" s="22"/>
      <c r="H2" s="22"/>
      <c r="I2" s="22"/>
      <c r="J2" s="25"/>
      <c r="K2" s="25"/>
      <c r="L2" s="25"/>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4" customFormat="1" ht="30.75" customHeight="1">
      <c r="A4" s="172" t="s">
        <v>78</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IE4" s="5"/>
      <c r="IF4" s="5"/>
      <c r="IG4" s="5"/>
      <c r="IH4" s="5"/>
      <c r="II4" s="5"/>
    </row>
    <row r="5" spans="1:243" s="4" customFormat="1" ht="30.75" customHeight="1">
      <c r="A5" s="172" t="s">
        <v>110</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IE5" s="5"/>
      <c r="IF5" s="5"/>
      <c r="IG5" s="5"/>
      <c r="IH5" s="5"/>
      <c r="II5" s="5"/>
    </row>
    <row r="6" spans="1:243" s="4" customFormat="1" ht="30.75" customHeight="1">
      <c r="A6" s="172" t="s">
        <v>111</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IE6" s="5"/>
      <c r="IF6" s="5"/>
      <c r="IG6" s="5"/>
      <c r="IH6" s="5"/>
      <c r="II6" s="5"/>
    </row>
    <row r="7" spans="1:243" s="4" customFormat="1" ht="29.25" customHeight="1" hidden="1">
      <c r="A7" s="173" t="s">
        <v>10</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IE7" s="5"/>
      <c r="IF7" s="5"/>
      <c r="IG7" s="5"/>
      <c r="IH7" s="5"/>
      <c r="II7" s="5"/>
    </row>
    <row r="8" spans="1:243" s="6" customFormat="1" ht="65.25" customHeight="1">
      <c r="A8" s="26" t="s">
        <v>46</v>
      </c>
      <c r="B8" s="174"/>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6"/>
      <c r="IE8" s="7"/>
      <c r="IF8" s="7"/>
      <c r="IG8" s="7"/>
      <c r="IH8" s="7"/>
      <c r="II8" s="7"/>
    </row>
    <row r="9" spans="1:243" s="8" customFormat="1" ht="75.75" customHeight="1">
      <c r="A9" s="165" t="s">
        <v>112</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7"/>
      <c r="IE9" s="9"/>
      <c r="IF9" s="9"/>
      <c r="IG9" s="9"/>
      <c r="IH9" s="9"/>
      <c r="II9" s="9"/>
    </row>
    <row r="10" spans="1:243" s="10" customFormat="1" ht="18.75" customHeight="1">
      <c r="A10" s="27" t="s">
        <v>58</v>
      </c>
      <c r="B10" s="27" t="s">
        <v>59</v>
      </c>
      <c r="C10" s="27" t="s">
        <v>59</v>
      </c>
      <c r="D10" s="27" t="s">
        <v>58</v>
      </c>
      <c r="E10" s="27" t="s">
        <v>59</v>
      </c>
      <c r="F10" s="27" t="s">
        <v>11</v>
      </c>
      <c r="G10" s="27" t="s">
        <v>11</v>
      </c>
      <c r="H10" s="27" t="s">
        <v>12</v>
      </c>
      <c r="I10" s="27" t="s">
        <v>59</v>
      </c>
      <c r="J10" s="27" t="s">
        <v>58</v>
      </c>
      <c r="K10" s="27" t="s">
        <v>60</v>
      </c>
      <c r="L10" s="27" t="s">
        <v>59</v>
      </c>
      <c r="M10" s="27" t="s">
        <v>58</v>
      </c>
      <c r="N10" s="27" t="s">
        <v>11</v>
      </c>
      <c r="O10" s="27" t="s">
        <v>11</v>
      </c>
      <c r="P10" s="27" t="s">
        <v>11</v>
      </c>
      <c r="Q10" s="27" t="s">
        <v>11</v>
      </c>
      <c r="R10" s="27" t="s">
        <v>12</v>
      </c>
      <c r="S10" s="27" t="s">
        <v>12</v>
      </c>
      <c r="T10" s="27" t="s">
        <v>11</v>
      </c>
      <c r="U10" s="27" t="s">
        <v>11</v>
      </c>
      <c r="V10" s="27" t="s">
        <v>11</v>
      </c>
      <c r="W10" s="27" t="s">
        <v>11</v>
      </c>
      <c r="X10" s="27" t="s">
        <v>12</v>
      </c>
      <c r="Y10" s="27" t="s">
        <v>12</v>
      </c>
      <c r="Z10" s="27" t="s">
        <v>11</v>
      </c>
      <c r="AA10" s="27" t="s">
        <v>11</v>
      </c>
      <c r="AB10" s="27" t="s">
        <v>11</v>
      </c>
      <c r="AC10" s="27" t="s">
        <v>11</v>
      </c>
      <c r="AD10" s="27" t="s">
        <v>12</v>
      </c>
      <c r="AE10" s="27" t="s">
        <v>12</v>
      </c>
      <c r="AF10" s="27" t="s">
        <v>11</v>
      </c>
      <c r="AG10" s="27" t="s">
        <v>11</v>
      </c>
      <c r="AH10" s="27" t="s">
        <v>11</v>
      </c>
      <c r="AI10" s="27" t="s">
        <v>11</v>
      </c>
      <c r="AJ10" s="27" t="s">
        <v>12</v>
      </c>
      <c r="AK10" s="27" t="s">
        <v>12</v>
      </c>
      <c r="AL10" s="27" t="s">
        <v>11</v>
      </c>
      <c r="AM10" s="27" t="s">
        <v>11</v>
      </c>
      <c r="AN10" s="27" t="s">
        <v>11</v>
      </c>
      <c r="AO10" s="27" t="s">
        <v>11</v>
      </c>
      <c r="AP10" s="27" t="s">
        <v>12</v>
      </c>
      <c r="AQ10" s="27" t="s">
        <v>12</v>
      </c>
      <c r="AR10" s="27" t="s">
        <v>11</v>
      </c>
      <c r="AS10" s="27" t="s">
        <v>11</v>
      </c>
      <c r="AT10" s="27" t="s">
        <v>58</v>
      </c>
      <c r="AU10" s="27" t="s">
        <v>58</v>
      </c>
      <c r="AV10" s="27" t="s">
        <v>12</v>
      </c>
      <c r="AW10" s="27" t="s">
        <v>12</v>
      </c>
      <c r="AX10" s="27" t="s">
        <v>58</v>
      </c>
      <c r="AY10" s="27" t="s">
        <v>58</v>
      </c>
      <c r="AZ10" s="27" t="s">
        <v>13</v>
      </c>
      <c r="BA10" s="27" t="s">
        <v>58</v>
      </c>
      <c r="BB10" s="27" t="s">
        <v>58</v>
      </c>
      <c r="BC10" s="27" t="s">
        <v>59</v>
      </c>
      <c r="IE10" s="11"/>
      <c r="IF10" s="11"/>
      <c r="IG10" s="11"/>
      <c r="IH10" s="11"/>
      <c r="II10" s="11"/>
    </row>
    <row r="11" spans="1:243" s="10" customFormat="1" ht="94.5" customHeight="1">
      <c r="A11" s="27" t="s">
        <v>0</v>
      </c>
      <c r="B11" s="27" t="s">
        <v>66</v>
      </c>
      <c r="C11" s="27" t="s">
        <v>1</v>
      </c>
      <c r="D11" s="27" t="s">
        <v>15</v>
      </c>
      <c r="E11" s="27" t="s">
        <v>16</v>
      </c>
      <c r="F11" s="27" t="s">
        <v>61</v>
      </c>
      <c r="G11" s="27"/>
      <c r="H11" s="27"/>
      <c r="I11" s="27" t="s">
        <v>17</v>
      </c>
      <c r="J11" s="27" t="s">
        <v>18</v>
      </c>
      <c r="K11" s="27" t="s">
        <v>19</v>
      </c>
      <c r="L11" s="27" t="s">
        <v>20</v>
      </c>
      <c r="M11" s="28" t="s">
        <v>62</v>
      </c>
      <c r="N11" s="27" t="s">
        <v>21</v>
      </c>
      <c r="O11" s="27" t="s">
        <v>22</v>
      </c>
      <c r="P11" s="27" t="s">
        <v>23</v>
      </c>
      <c r="Q11" s="27" t="s">
        <v>24</v>
      </c>
      <c r="R11" s="27"/>
      <c r="S11" s="27"/>
      <c r="T11" s="27" t="s">
        <v>25</v>
      </c>
      <c r="U11" s="27" t="s">
        <v>26</v>
      </c>
      <c r="V11" s="27" t="s">
        <v>27</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9" t="s">
        <v>63</v>
      </c>
      <c r="BB11" s="30" t="s">
        <v>28</v>
      </c>
      <c r="BC11" s="30" t="s">
        <v>29</v>
      </c>
      <c r="IE11" s="11"/>
      <c r="IF11" s="11"/>
      <c r="IG11" s="11"/>
      <c r="IH11" s="11"/>
      <c r="II11" s="11"/>
    </row>
    <row r="12" spans="1:243" s="10" customFormat="1" ht="14.2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18.75" customHeight="1">
      <c r="A13" s="32">
        <v>1</v>
      </c>
      <c r="B13" s="107" t="s">
        <v>56</v>
      </c>
      <c r="C13" s="33" t="s">
        <v>31</v>
      </c>
      <c r="D13" s="134">
        <v>1.44</v>
      </c>
      <c r="E13" s="89" t="s">
        <v>90</v>
      </c>
      <c r="F13" s="35">
        <v>0</v>
      </c>
      <c r="G13" s="36"/>
      <c r="H13" s="37"/>
      <c r="I13" s="38" t="s">
        <v>34</v>
      </c>
      <c r="J13" s="39">
        <f>IF(I13="Less(-)",-1,1)</f>
        <v>1</v>
      </c>
      <c r="K13" s="40" t="s">
        <v>43</v>
      </c>
      <c r="L13" s="40" t="s">
        <v>7</v>
      </c>
      <c r="M13" s="41"/>
      <c r="N13" s="42"/>
      <c r="O13" s="42"/>
      <c r="P13" s="43"/>
      <c r="Q13" s="42"/>
      <c r="R13" s="42"/>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total_amount_ba($B$2,$D$2,D13,F13,J13,K13,M13)</f>
        <v>0</v>
      </c>
      <c r="BB13" s="46">
        <f>BA13+SUM(N13:AZ13)</f>
        <v>0</v>
      </c>
      <c r="BC13" s="47" t="str">
        <f>SpellNumber(L13,BB13)</f>
        <v>INR Zero Only</v>
      </c>
      <c r="IE13" s="13">
        <v>1.01</v>
      </c>
      <c r="IF13" s="13" t="s">
        <v>35</v>
      </c>
      <c r="IG13" s="13" t="s">
        <v>31</v>
      </c>
      <c r="IH13" s="13">
        <v>123.223</v>
      </c>
      <c r="II13" s="13" t="s">
        <v>33</v>
      </c>
    </row>
    <row r="14" spans="1:243" s="12" customFormat="1" ht="72.75" customHeight="1">
      <c r="A14" s="32">
        <v>2</v>
      </c>
      <c r="B14" s="103" t="s">
        <v>159</v>
      </c>
      <c r="C14" s="33" t="s">
        <v>31</v>
      </c>
      <c r="D14" s="134">
        <v>8.17</v>
      </c>
      <c r="E14" s="89" t="s">
        <v>81</v>
      </c>
      <c r="F14" s="35">
        <v>0</v>
      </c>
      <c r="G14" s="36"/>
      <c r="H14" s="37"/>
      <c r="I14" s="38" t="s">
        <v>34</v>
      </c>
      <c r="J14" s="39">
        <f>IF(I14="Less(-)",-1,1)</f>
        <v>1</v>
      </c>
      <c r="K14" s="40" t="s">
        <v>43</v>
      </c>
      <c r="L14" s="40" t="s">
        <v>7</v>
      </c>
      <c r="M14" s="41"/>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0</v>
      </c>
      <c r="BB14" s="46">
        <f>BA14+SUM(N14:AZ14)</f>
        <v>0</v>
      </c>
      <c r="BC14" s="47" t="str">
        <f>SpellNumber(L14,BB14)</f>
        <v>INR Zero Only</v>
      </c>
      <c r="IE14" s="13">
        <v>1.01</v>
      </c>
      <c r="IF14" s="13" t="s">
        <v>35</v>
      </c>
      <c r="IG14" s="13" t="s">
        <v>31</v>
      </c>
      <c r="IH14" s="13">
        <v>123.223</v>
      </c>
      <c r="II14" s="13" t="s">
        <v>33</v>
      </c>
    </row>
    <row r="15" spans="1:243" s="12" customFormat="1" ht="75.75" customHeight="1">
      <c r="A15" s="141">
        <v>3</v>
      </c>
      <c r="B15" s="103" t="s">
        <v>113</v>
      </c>
      <c r="C15" s="33"/>
      <c r="D15" s="133"/>
      <c r="E15" s="48"/>
      <c r="F15" s="38"/>
      <c r="G15" s="37"/>
      <c r="H15" s="37"/>
      <c r="I15" s="38"/>
      <c r="J15" s="39"/>
      <c r="K15" s="40"/>
      <c r="L15" s="40"/>
      <c r="M15" s="49"/>
      <c r="N15" s="50"/>
      <c r="O15" s="50"/>
      <c r="P15" s="51"/>
      <c r="Q15" s="50"/>
      <c r="R15" s="50"/>
      <c r="S15" s="52"/>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3"/>
      <c r="BB15" s="54"/>
      <c r="BC15" s="47"/>
      <c r="IE15" s="13">
        <v>1</v>
      </c>
      <c r="IF15" s="13" t="s">
        <v>30</v>
      </c>
      <c r="IG15" s="13" t="s">
        <v>31</v>
      </c>
      <c r="IH15" s="13">
        <v>10</v>
      </c>
      <c r="II15" s="13" t="s">
        <v>32</v>
      </c>
    </row>
    <row r="16" spans="1:243" s="12" customFormat="1" ht="28.5" customHeight="1">
      <c r="A16" s="32">
        <v>3.1</v>
      </c>
      <c r="B16" s="103" t="s">
        <v>79</v>
      </c>
      <c r="C16" s="33" t="s">
        <v>37</v>
      </c>
      <c r="D16" s="142">
        <v>164.958</v>
      </c>
      <c r="E16" s="89" t="s">
        <v>81</v>
      </c>
      <c r="F16" s="35">
        <v>0</v>
      </c>
      <c r="G16" s="36"/>
      <c r="H16" s="37"/>
      <c r="I16" s="38" t="s">
        <v>34</v>
      </c>
      <c r="J16" s="39">
        <f aca="true" t="shared" si="0" ref="J16:J27">IF(I16="Less(-)",-1,1)</f>
        <v>1</v>
      </c>
      <c r="K16" s="40" t="s">
        <v>43</v>
      </c>
      <c r="L16" s="40" t="s">
        <v>7</v>
      </c>
      <c r="M16" s="41"/>
      <c r="N16" s="42"/>
      <c r="O16" s="42"/>
      <c r="P16" s="43"/>
      <c r="Q16" s="42"/>
      <c r="R16" s="42"/>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55">
        <f aca="true" t="shared" si="1" ref="BA16:BA27">total_amount_ba($B$2,$D$2,D16,F16,J16,K16,M16)</f>
        <v>0</v>
      </c>
      <c r="BB16" s="46">
        <f aca="true" t="shared" si="2" ref="BB16:BB27">BA16+SUM(N16:AZ16)</f>
        <v>0</v>
      </c>
      <c r="BC16" s="47" t="str">
        <f aca="true" t="shared" si="3" ref="BC16:BC27">SpellNumber(L16,BB16)</f>
        <v>INR Zero Only</v>
      </c>
      <c r="IE16" s="13">
        <v>1.01</v>
      </c>
      <c r="IF16" s="13" t="s">
        <v>35</v>
      </c>
      <c r="IG16" s="13" t="s">
        <v>31</v>
      </c>
      <c r="IH16" s="13">
        <v>123.223</v>
      </c>
      <c r="II16" s="13" t="s">
        <v>33</v>
      </c>
    </row>
    <row r="17" spans="1:243" s="12" customFormat="1" ht="25.5" customHeight="1">
      <c r="A17" s="130">
        <v>3.2</v>
      </c>
      <c r="B17" s="104" t="s">
        <v>80</v>
      </c>
      <c r="C17" s="33" t="s">
        <v>38</v>
      </c>
      <c r="D17" s="142">
        <v>15.166</v>
      </c>
      <c r="E17" s="89" t="s">
        <v>47</v>
      </c>
      <c r="F17" s="35">
        <v>0</v>
      </c>
      <c r="G17" s="36"/>
      <c r="H17" s="37"/>
      <c r="I17" s="38" t="s">
        <v>34</v>
      </c>
      <c r="J17" s="39">
        <f t="shared" si="0"/>
        <v>1</v>
      </c>
      <c r="K17" s="40" t="s">
        <v>43</v>
      </c>
      <c r="L17" s="40" t="s">
        <v>7</v>
      </c>
      <c r="M17" s="41"/>
      <c r="N17" s="42"/>
      <c r="O17" s="42"/>
      <c r="P17" s="43"/>
      <c r="Q17" s="42"/>
      <c r="R17" s="42"/>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55">
        <f t="shared" si="1"/>
        <v>0</v>
      </c>
      <c r="BB17" s="46">
        <f t="shared" si="2"/>
        <v>0</v>
      </c>
      <c r="BC17" s="47" t="str">
        <f aca="true" t="shared" si="4" ref="BC17:BC22">SpellNumber(L17,BB17)</f>
        <v>INR Zero Only</v>
      </c>
      <c r="IE17" s="13">
        <v>1.01</v>
      </c>
      <c r="IF17" s="13" t="s">
        <v>35</v>
      </c>
      <c r="IG17" s="13" t="s">
        <v>31</v>
      </c>
      <c r="IH17" s="13">
        <v>123.223</v>
      </c>
      <c r="II17" s="13" t="s">
        <v>33</v>
      </c>
    </row>
    <row r="18" spans="1:243" s="12" customFormat="1" ht="56.25" customHeight="1">
      <c r="A18" s="32">
        <v>4</v>
      </c>
      <c r="B18" s="104" t="s">
        <v>114</v>
      </c>
      <c r="C18" s="33" t="s">
        <v>39</v>
      </c>
      <c r="D18" s="134">
        <v>4</v>
      </c>
      <c r="E18" s="89" t="s">
        <v>77</v>
      </c>
      <c r="F18" s="35">
        <v>0</v>
      </c>
      <c r="G18" s="36"/>
      <c r="H18" s="37"/>
      <c r="I18" s="38" t="s">
        <v>34</v>
      </c>
      <c r="J18" s="39">
        <f>IF(I18="Less(-)",-1,1)</f>
        <v>1</v>
      </c>
      <c r="K18" s="40" t="s">
        <v>43</v>
      </c>
      <c r="L18" s="40" t="s">
        <v>7</v>
      </c>
      <c r="M18" s="41"/>
      <c r="N18" s="42"/>
      <c r="O18" s="42"/>
      <c r="P18" s="43"/>
      <c r="Q18" s="42"/>
      <c r="R18" s="42"/>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55">
        <f>total_amount_ba($B$2,$D$2,D18,F18,J18,K18,M18)</f>
        <v>0</v>
      </c>
      <c r="BB18" s="46">
        <f>BA18+SUM(N18:AZ18)</f>
        <v>0</v>
      </c>
      <c r="BC18" s="47" t="str">
        <f t="shared" si="4"/>
        <v>INR Zero Only</v>
      </c>
      <c r="IE18" s="13">
        <v>1.01</v>
      </c>
      <c r="IF18" s="13" t="s">
        <v>35</v>
      </c>
      <c r="IG18" s="13" t="s">
        <v>31</v>
      </c>
      <c r="IH18" s="13">
        <v>123.223</v>
      </c>
      <c r="II18" s="13" t="s">
        <v>33</v>
      </c>
    </row>
    <row r="19" spans="1:243" s="12" customFormat="1" ht="47.25" customHeight="1">
      <c r="A19" s="131">
        <v>5</v>
      </c>
      <c r="B19" s="104" t="s">
        <v>115</v>
      </c>
      <c r="C19" s="33" t="s">
        <v>40</v>
      </c>
      <c r="D19" s="143">
        <v>40.85352</v>
      </c>
      <c r="E19" s="89" t="s">
        <v>47</v>
      </c>
      <c r="F19" s="35">
        <v>0</v>
      </c>
      <c r="G19" s="36"/>
      <c r="H19" s="37"/>
      <c r="I19" s="38" t="s">
        <v>34</v>
      </c>
      <c r="J19" s="39">
        <f>IF(I19="Less(-)",-1,1)</f>
        <v>1</v>
      </c>
      <c r="K19" s="40" t="s">
        <v>43</v>
      </c>
      <c r="L19" s="40" t="s">
        <v>7</v>
      </c>
      <c r="M19" s="41"/>
      <c r="N19" s="42"/>
      <c r="O19" s="42"/>
      <c r="P19" s="43"/>
      <c r="Q19" s="42"/>
      <c r="R19" s="42"/>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55">
        <f>total_amount_ba($B$2,$D$2,D19,F19,J19,K19,M19)</f>
        <v>0</v>
      </c>
      <c r="BB19" s="46">
        <f>BA19+SUM(N19:AZ19)</f>
        <v>0</v>
      </c>
      <c r="BC19" s="47" t="str">
        <f t="shared" si="4"/>
        <v>INR Zero Only</v>
      </c>
      <c r="IE19" s="13">
        <v>1.01</v>
      </c>
      <c r="IF19" s="13" t="s">
        <v>35</v>
      </c>
      <c r="IG19" s="13" t="s">
        <v>31</v>
      </c>
      <c r="IH19" s="13">
        <v>123.223</v>
      </c>
      <c r="II19" s="13" t="s">
        <v>33</v>
      </c>
    </row>
    <row r="20" spans="1:243" s="12" customFormat="1" ht="97.5" customHeight="1">
      <c r="A20" s="32">
        <v>6</v>
      </c>
      <c r="B20" s="104" t="s">
        <v>117</v>
      </c>
      <c r="C20" s="33" t="s">
        <v>48</v>
      </c>
      <c r="D20" s="134">
        <v>1.44</v>
      </c>
      <c r="E20" s="89" t="s">
        <v>116</v>
      </c>
      <c r="F20" s="35">
        <v>0</v>
      </c>
      <c r="G20" s="36"/>
      <c r="H20" s="37"/>
      <c r="I20" s="38" t="s">
        <v>34</v>
      </c>
      <c r="J20" s="39">
        <f>IF(I20="Less(-)",-1,1)</f>
        <v>1</v>
      </c>
      <c r="K20" s="40" t="s">
        <v>43</v>
      </c>
      <c r="L20" s="40" t="s">
        <v>7</v>
      </c>
      <c r="M20" s="41"/>
      <c r="N20" s="42"/>
      <c r="O20" s="42"/>
      <c r="P20" s="43"/>
      <c r="Q20" s="42"/>
      <c r="R20" s="42"/>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55">
        <f>total_amount_ba($B$2,$D$2,D20,F20,J20,K20,M20)</f>
        <v>0</v>
      </c>
      <c r="BB20" s="46">
        <f>BA20+SUM(N20:AZ20)</f>
        <v>0</v>
      </c>
      <c r="BC20" s="47" t="str">
        <f t="shared" si="4"/>
        <v>INR Zero Only</v>
      </c>
      <c r="IE20" s="13">
        <v>1.01</v>
      </c>
      <c r="IF20" s="13" t="s">
        <v>35</v>
      </c>
      <c r="IG20" s="13" t="s">
        <v>31</v>
      </c>
      <c r="IH20" s="13">
        <v>123.223</v>
      </c>
      <c r="II20" s="13" t="s">
        <v>33</v>
      </c>
    </row>
    <row r="21" spans="1:243" s="12" customFormat="1" ht="66.75" customHeight="1">
      <c r="A21" s="131">
        <v>7</v>
      </c>
      <c r="B21" s="103" t="s">
        <v>118</v>
      </c>
      <c r="C21" s="33" t="s">
        <v>64</v>
      </c>
      <c r="D21" s="134">
        <v>4</v>
      </c>
      <c r="E21" s="89" t="s">
        <v>33</v>
      </c>
      <c r="F21" s="35">
        <v>0</v>
      </c>
      <c r="G21" s="36"/>
      <c r="H21" s="37"/>
      <c r="I21" s="38" t="s">
        <v>34</v>
      </c>
      <c r="J21" s="39">
        <f>IF(I21="Less(-)",-1,1)</f>
        <v>1</v>
      </c>
      <c r="K21" s="40" t="s">
        <v>43</v>
      </c>
      <c r="L21" s="40" t="s">
        <v>7</v>
      </c>
      <c r="M21" s="41"/>
      <c r="N21" s="42"/>
      <c r="O21" s="42"/>
      <c r="P21" s="43"/>
      <c r="Q21" s="42"/>
      <c r="R21" s="42"/>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total_amount_ba($B$2,$D$2,D21,F21,J21,K21,M21)</f>
        <v>0</v>
      </c>
      <c r="BB21" s="46">
        <f>BA21+SUM(N21:AZ21)</f>
        <v>0</v>
      </c>
      <c r="BC21" s="47" t="str">
        <f t="shared" si="4"/>
        <v>INR Zero Only</v>
      </c>
      <c r="IE21" s="13">
        <v>1.01</v>
      </c>
      <c r="IF21" s="13" t="s">
        <v>35</v>
      </c>
      <c r="IG21" s="13" t="s">
        <v>31</v>
      </c>
      <c r="IH21" s="13">
        <v>123.223</v>
      </c>
      <c r="II21" s="13" t="s">
        <v>33</v>
      </c>
    </row>
    <row r="22" spans="1:243" s="12" customFormat="1" ht="55.5" customHeight="1">
      <c r="A22" s="32">
        <v>8</v>
      </c>
      <c r="B22" s="103" t="s">
        <v>82</v>
      </c>
      <c r="C22" s="33" t="s">
        <v>50</v>
      </c>
      <c r="D22" s="134">
        <v>4</v>
      </c>
      <c r="E22" s="89" t="s">
        <v>33</v>
      </c>
      <c r="F22" s="35">
        <v>0</v>
      </c>
      <c r="G22" s="36"/>
      <c r="H22" s="37"/>
      <c r="I22" s="38" t="s">
        <v>34</v>
      </c>
      <c r="J22" s="39">
        <f>IF(I22="Less(-)",-1,1)</f>
        <v>1</v>
      </c>
      <c r="K22" s="40" t="s">
        <v>43</v>
      </c>
      <c r="L22" s="40" t="s">
        <v>7</v>
      </c>
      <c r="M22" s="41"/>
      <c r="N22" s="42"/>
      <c r="O22" s="42"/>
      <c r="P22" s="43"/>
      <c r="Q22" s="42"/>
      <c r="R22" s="42"/>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total_amount_ba($B$2,$D$2,D22,F22,J22,K22,M22)</f>
        <v>0</v>
      </c>
      <c r="BB22" s="46">
        <f>BA22+SUM(N22:AZ22)</f>
        <v>0</v>
      </c>
      <c r="BC22" s="47" t="str">
        <f t="shared" si="4"/>
        <v>INR Zero Only</v>
      </c>
      <c r="IE22" s="13">
        <v>1.01</v>
      </c>
      <c r="IF22" s="13" t="s">
        <v>35</v>
      </c>
      <c r="IG22" s="13" t="s">
        <v>31</v>
      </c>
      <c r="IH22" s="13">
        <v>123.223</v>
      </c>
      <c r="II22" s="13" t="s">
        <v>33</v>
      </c>
    </row>
    <row r="23" spans="1:243" s="12" customFormat="1" ht="79.5" customHeight="1">
      <c r="A23" s="131">
        <v>9</v>
      </c>
      <c r="B23" s="104" t="s">
        <v>57</v>
      </c>
      <c r="C23" s="33" t="s">
        <v>51</v>
      </c>
      <c r="D23" s="134">
        <v>4</v>
      </c>
      <c r="E23" s="89" t="s">
        <v>33</v>
      </c>
      <c r="F23" s="35">
        <v>0</v>
      </c>
      <c r="G23" s="36"/>
      <c r="H23" s="37"/>
      <c r="I23" s="38" t="s">
        <v>34</v>
      </c>
      <c r="J23" s="39">
        <f t="shared" si="0"/>
        <v>1</v>
      </c>
      <c r="K23" s="40" t="s">
        <v>43</v>
      </c>
      <c r="L23" s="40" t="s">
        <v>7</v>
      </c>
      <c r="M23" s="41"/>
      <c r="N23" s="42"/>
      <c r="O23" s="42"/>
      <c r="P23" s="43"/>
      <c r="Q23" s="42"/>
      <c r="R23" s="42"/>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1"/>
        <v>0</v>
      </c>
      <c r="BB23" s="46">
        <f t="shared" si="2"/>
        <v>0</v>
      </c>
      <c r="BC23" s="47" t="str">
        <f t="shared" si="3"/>
        <v>INR Zero Only</v>
      </c>
      <c r="IE23" s="13">
        <v>1.01</v>
      </c>
      <c r="IF23" s="13" t="s">
        <v>35</v>
      </c>
      <c r="IG23" s="13" t="s">
        <v>31</v>
      </c>
      <c r="IH23" s="13">
        <v>123.223</v>
      </c>
      <c r="II23" s="13" t="s">
        <v>33</v>
      </c>
    </row>
    <row r="24" spans="1:243" s="12" customFormat="1" ht="55.5" customHeight="1">
      <c r="A24" s="32">
        <v>10</v>
      </c>
      <c r="B24" s="107" t="s">
        <v>119</v>
      </c>
      <c r="C24" s="33" t="s">
        <v>52</v>
      </c>
      <c r="D24" s="134">
        <v>4</v>
      </c>
      <c r="E24" s="89" t="s">
        <v>33</v>
      </c>
      <c r="F24" s="35">
        <v>0</v>
      </c>
      <c r="G24" s="36"/>
      <c r="H24" s="37"/>
      <c r="I24" s="38" t="s">
        <v>34</v>
      </c>
      <c r="J24" s="39">
        <f t="shared" si="0"/>
        <v>1</v>
      </c>
      <c r="K24" s="40" t="s">
        <v>43</v>
      </c>
      <c r="L24" s="40" t="s">
        <v>7</v>
      </c>
      <c r="M24" s="41"/>
      <c r="N24" s="42"/>
      <c r="O24" s="42"/>
      <c r="P24" s="43"/>
      <c r="Q24" s="42"/>
      <c r="R24" s="42"/>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1"/>
        <v>0</v>
      </c>
      <c r="BB24" s="46">
        <f t="shared" si="2"/>
        <v>0</v>
      </c>
      <c r="BC24" s="47" t="str">
        <f t="shared" si="3"/>
        <v>INR Zero Only</v>
      </c>
      <c r="IE24" s="13">
        <v>1.01</v>
      </c>
      <c r="IF24" s="13" t="s">
        <v>35</v>
      </c>
      <c r="IG24" s="13" t="s">
        <v>31</v>
      </c>
      <c r="IH24" s="13">
        <v>123.223</v>
      </c>
      <c r="II24" s="13" t="s">
        <v>33</v>
      </c>
    </row>
    <row r="25" spans="1:243" s="12" customFormat="1" ht="55.5" customHeight="1">
      <c r="A25" s="131">
        <v>11</v>
      </c>
      <c r="B25" s="107" t="s">
        <v>120</v>
      </c>
      <c r="C25" s="33" t="s">
        <v>53</v>
      </c>
      <c r="D25" s="134">
        <v>4</v>
      </c>
      <c r="E25" s="89" t="s">
        <v>77</v>
      </c>
      <c r="F25" s="35">
        <v>0</v>
      </c>
      <c r="G25" s="36"/>
      <c r="H25" s="37"/>
      <c r="I25" s="38" t="s">
        <v>34</v>
      </c>
      <c r="J25" s="39">
        <f t="shared" si="0"/>
        <v>1</v>
      </c>
      <c r="K25" s="40" t="s">
        <v>43</v>
      </c>
      <c r="L25" s="40" t="s">
        <v>7</v>
      </c>
      <c r="M25" s="41"/>
      <c r="N25" s="42"/>
      <c r="O25" s="42"/>
      <c r="P25" s="43"/>
      <c r="Q25" s="42"/>
      <c r="R25" s="42"/>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1"/>
        <v>0</v>
      </c>
      <c r="BB25" s="46">
        <f t="shared" si="2"/>
        <v>0</v>
      </c>
      <c r="BC25" s="47" t="str">
        <f t="shared" si="3"/>
        <v>INR Zero Only</v>
      </c>
      <c r="IE25" s="13">
        <v>1.01</v>
      </c>
      <c r="IF25" s="13" t="s">
        <v>35</v>
      </c>
      <c r="IG25" s="13" t="s">
        <v>31</v>
      </c>
      <c r="IH25" s="13">
        <v>123.223</v>
      </c>
      <c r="II25" s="13" t="s">
        <v>33</v>
      </c>
    </row>
    <row r="26" spans="1:243" s="12" customFormat="1" ht="55.5" customHeight="1">
      <c r="A26" s="32">
        <v>12</v>
      </c>
      <c r="B26" s="107" t="s">
        <v>83</v>
      </c>
      <c r="C26" s="33" t="s">
        <v>54</v>
      </c>
      <c r="D26" s="134">
        <v>4</v>
      </c>
      <c r="E26" s="89" t="s">
        <v>33</v>
      </c>
      <c r="F26" s="35">
        <v>0</v>
      </c>
      <c r="G26" s="36"/>
      <c r="H26" s="37"/>
      <c r="I26" s="38" t="s">
        <v>34</v>
      </c>
      <c r="J26" s="39">
        <f t="shared" si="0"/>
        <v>1</v>
      </c>
      <c r="K26" s="40" t="s">
        <v>43</v>
      </c>
      <c r="L26" s="40" t="s">
        <v>7</v>
      </c>
      <c r="M26" s="41"/>
      <c r="N26" s="42"/>
      <c r="O26" s="42"/>
      <c r="P26" s="43"/>
      <c r="Q26" s="42"/>
      <c r="R26" s="42"/>
      <c r="S26" s="44"/>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1"/>
        <v>0</v>
      </c>
      <c r="BB26" s="46">
        <f t="shared" si="2"/>
        <v>0</v>
      </c>
      <c r="BC26" s="47" t="str">
        <f t="shared" si="3"/>
        <v>INR Zero Only</v>
      </c>
      <c r="IE26" s="13">
        <v>1.01</v>
      </c>
      <c r="IF26" s="13" t="s">
        <v>35</v>
      </c>
      <c r="IG26" s="13" t="s">
        <v>31</v>
      </c>
      <c r="IH26" s="13">
        <v>123.223</v>
      </c>
      <c r="II26" s="13" t="s">
        <v>33</v>
      </c>
    </row>
    <row r="27" spans="1:243" s="12" customFormat="1" ht="55.5" customHeight="1">
      <c r="A27" s="131">
        <v>13</v>
      </c>
      <c r="B27" s="107" t="s">
        <v>121</v>
      </c>
      <c r="C27" s="33" t="s">
        <v>55</v>
      </c>
      <c r="D27" s="134">
        <v>4</v>
      </c>
      <c r="E27" s="89" t="s">
        <v>33</v>
      </c>
      <c r="F27" s="35">
        <v>0</v>
      </c>
      <c r="G27" s="36"/>
      <c r="H27" s="37"/>
      <c r="I27" s="38" t="s">
        <v>34</v>
      </c>
      <c r="J27" s="39">
        <f t="shared" si="0"/>
        <v>1</v>
      </c>
      <c r="K27" s="40" t="s">
        <v>43</v>
      </c>
      <c r="L27" s="40" t="s">
        <v>7</v>
      </c>
      <c r="M27" s="41"/>
      <c r="N27" s="42"/>
      <c r="O27" s="42"/>
      <c r="P27" s="43"/>
      <c r="Q27" s="42"/>
      <c r="R27" s="42"/>
      <c r="S27" s="44"/>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1"/>
        <v>0</v>
      </c>
      <c r="BB27" s="46">
        <f t="shared" si="2"/>
        <v>0</v>
      </c>
      <c r="BC27" s="47" t="str">
        <f t="shared" si="3"/>
        <v>INR Zero Only</v>
      </c>
      <c r="IE27" s="13">
        <v>1.01</v>
      </c>
      <c r="IF27" s="13" t="s">
        <v>35</v>
      </c>
      <c r="IG27" s="13" t="s">
        <v>31</v>
      </c>
      <c r="IH27" s="13">
        <v>123.223</v>
      </c>
      <c r="II27" s="13" t="s">
        <v>33</v>
      </c>
    </row>
    <row r="28" spans="1:243" s="12" customFormat="1" ht="33" customHeight="1">
      <c r="A28" s="132" t="s">
        <v>41</v>
      </c>
      <c r="B28" s="57"/>
      <c r="C28" s="58"/>
      <c r="D28" s="59"/>
      <c r="E28" s="59"/>
      <c r="F28" s="59"/>
      <c r="G28" s="59"/>
      <c r="H28" s="60"/>
      <c r="I28" s="60"/>
      <c r="J28" s="60"/>
      <c r="K28" s="60"/>
      <c r="L28" s="61"/>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SUM(BA13:BA27)</f>
        <v>0</v>
      </c>
      <c r="BB28" s="63">
        <f>SUM(BB13:BB27)</f>
        <v>0</v>
      </c>
      <c r="BC28" s="47" t="str">
        <f>SpellNumber($E$2,BB28)</f>
        <v>INR Zero Only</v>
      </c>
      <c r="IE28" s="13">
        <v>4</v>
      </c>
      <c r="IF28" s="13" t="s">
        <v>36</v>
      </c>
      <c r="IG28" s="13" t="s">
        <v>40</v>
      </c>
      <c r="IH28" s="13">
        <v>10</v>
      </c>
      <c r="II28" s="13" t="s">
        <v>33</v>
      </c>
    </row>
    <row r="29" spans="1:243" s="14" customFormat="1" ht="39" customHeight="1" hidden="1">
      <c r="A29" s="57" t="s">
        <v>45</v>
      </c>
      <c r="B29" s="64"/>
      <c r="C29" s="65"/>
      <c r="D29" s="66"/>
      <c r="E29" s="67" t="s">
        <v>42</v>
      </c>
      <c r="F29" s="68"/>
      <c r="G29" s="69"/>
      <c r="H29" s="70"/>
      <c r="I29" s="70"/>
      <c r="J29" s="70"/>
      <c r="K29" s="71"/>
      <c r="L29" s="72"/>
      <c r="M29" s="73"/>
      <c r="N29" s="74"/>
      <c r="O29" s="75"/>
      <c r="P29" s="75"/>
      <c r="Q29" s="75"/>
      <c r="R29" s="75"/>
      <c r="S29" s="75"/>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6">
        <f>IF(ISBLANK(F29),0,IF(E29="Excess (+)",ROUND(BA28+(BA28*F29),2),IF(E29="Less (-)",ROUND(BA28+(BA28*F29*(-1)),2),0)))</f>
        <v>0</v>
      </c>
      <c r="BB29" s="77">
        <f>ROUND(BA29,0)</f>
        <v>0</v>
      </c>
      <c r="BC29" s="47" t="str">
        <f>SpellNumber(L29,BB29)</f>
        <v> Zero Only</v>
      </c>
      <c r="IE29" s="15"/>
      <c r="IF29" s="15"/>
      <c r="IG29" s="15"/>
      <c r="IH29" s="15"/>
      <c r="II29" s="15"/>
    </row>
    <row r="30" spans="1:243" s="14" customFormat="1" ht="51" customHeight="1">
      <c r="A30" s="132" t="s">
        <v>44</v>
      </c>
      <c r="B30" s="56"/>
      <c r="C30" s="168" t="str">
        <f>SpellNumber($E$2,BB28)</f>
        <v>INR Zero Only</v>
      </c>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70"/>
      <c r="IE30" s="15"/>
      <c r="IF30" s="15"/>
      <c r="IG30" s="15"/>
      <c r="IH30" s="15"/>
      <c r="II30" s="15"/>
    </row>
    <row r="31" spans="3:243" s="10" customFormat="1" ht="14.25">
      <c r="C31" s="16"/>
      <c r="D31" s="16"/>
      <c r="E31" s="16"/>
      <c r="F31" s="16"/>
      <c r="G31" s="16"/>
      <c r="H31" s="16"/>
      <c r="I31" s="16"/>
      <c r="J31" s="16"/>
      <c r="K31" s="16"/>
      <c r="L31" s="16"/>
      <c r="M31" s="16"/>
      <c r="O31" s="16"/>
      <c r="BA31" s="16"/>
      <c r="BC31" s="16"/>
      <c r="IE31" s="11"/>
      <c r="IF31" s="11"/>
      <c r="IG31" s="11"/>
      <c r="IH31" s="11"/>
      <c r="II31" s="11"/>
    </row>
  </sheetData>
  <sheetProtection password="CA9C" sheet="1"/>
  <mergeCells count="8">
    <mergeCell ref="A9:BC9"/>
    <mergeCell ref="C30:BC3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errorTitle="Invalid Entry" error="Only Numeric Values are allowed. " sqref="A13:A14 A16 A18 A20 A22 A24 A26">
      <formula1>0</formula1>
      <formula2>999999999999999</formula2>
    </dataValidation>
    <dataValidation allowBlank="1" showInputMessage="1" showErrorMessage="1" promptTitle="Itemcode/Make" prompt="Please enter text" sqref="C13:C27"/>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 type="decimal" allowBlank="1" showInputMessage="1" showErrorMessage="1" promptTitle="Rate Entry" prompt="Please enter VAT charges in Rupees for this item. " errorTitle="Invaid Entry" error="Only Numeric Values are allowed. " sqref="M16:M27 M13:M14">
      <formula1>0</formula1>
      <formula2>999999999999999</formula2>
    </dataValidation>
    <dataValidation type="list" allowBlank="1" showInputMessage="1" showErrorMessage="1" sqref="L13:L27">
      <formula1>"INR"</formula1>
    </dataValidation>
  </dataValidations>
  <printOptions/>
  <pageMargins left="0.55" right="0.33" top="0.61" bottom="0.51" header="0.3" footer="0.3"/>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codeName="Sheet22">
    <tabColor theme="4" tint="-0.4999699890613556"/>
    <pageSetUpPr fitToPage="1"/>
  </sheetPr>
  <dimension ref="A1:II19"/>
  <sheetViews>
    <sheetView showGridLines="0" zoomScale="80" zoomScaleNormal="80" zoomScalePageLayoutView="0" workbookViewId="0" topLeftCell="A8">
      <selection activeCell="B15" sqref="B15"/>
    </sheetView>
  </sheetViews>
  <sheetFormatPr defaultColWidth="9.140625" defaultRowHeight="15"/>
  <cols>
    <col min="1" max="1" width="14.57421875" style="16" customWidth="1"/>
    <col min="2" max="2" width="51.57421875" style="16" customWidth="1"/>
    <col min="3" max="3" width="13.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171" t="str">
        <f>B2&amp;" BoQ"</f>
        <v>Item Rate BoQ</v>
      </c>
      <c r="B1" s="171"/>
      <c r="C1" s="171"/>
      <c r="D1" s="171"/>
      <c r="E1" s="171"/>
      <c r="F1" s="171"/>
      <c r="G1" s="171"/>
      <c r="H1" s="171"/>
      <c r="I1" s="171"/>
      <c r="J1" s="171"/>
      <c r="K1" s="171"/>
      <c r="L1" s="171"/>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3" t="s">
        <v>3</v>
      </c>
      <c r="B2" s="3" t="s">
        <v>4</v>
      </c>
      <c r="C2" s="19" t="s">
        <v>5</v>
      </c>
      <c r="D2" s="19" t="s">
        <v>6</v>
      </c>
      <c r="E2" s="3" t="s">
        <v>7</v>
      </c>
      <c r="F2" s="22"/>
      <c r="G2" s="22"/>
      <c r="H2" s="22"/>
      <c r="I2" s="22"/>
      <c r="J2" s="25"/>
      <c r="K2" s="25"/>
      <c r="L2" s="25"/>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4" customFormat="1" ht="30.75" customHeight="1">
      <c r="A4" s="172" t="s">
        <v>78</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IE4" s="5"/>
      <c r="IF4" s="5"/>
      <c r="IG4" s="5"/>
      <c r="IH4" s="5"/>
      <c r="II4" s="5"/>
    </row>
    <row r="5" spans="1:243" s="4" customFormat="1" ht="30.75" customHeight="1">
      <c r="A5" s="172" t="s">
        <v>123</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IE5" s="5"/>
      <c r="IF5" s="5"/>
      <c r="IG5" s="5"/>
      <c r="IH5" s="5"/>
      <c r="II5" s="5"/>
    </row>
    <row r="6" spans="1:243" s="4" customFormat="1" ht="30.75" customHeight="1">
      <c r="A6" s="172" t="s">
        <v>124</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IE6" s="5"/>
      <c r="IF6" s="5"/>
      <c r="IG6" s="5"/>
      <c r="IH6" s="5"/>
      <c r="II6" s="5"/>
    </row>
    <row r="7" spans="1:243" s="4" customFormat="1" ht="29.25" customHeight="1" hidden="1">
      <c r="A7" s="173" t="s">
        <v>10</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IE7" s="5"/>
      <c r="IF7" s="5"/>
      <c r="IG7" s="5"/>
      <c r="IH7" s="5"/>
      <c r="II7" s="5"/>
    </row>
    <row r="8" spans="1:243" s="6" customFormat="1" ht="65.25" customHeight="1">
      <c r="A8" s="26" t="s">
        <v>46</v>
      </c>
      <c r="B8" s="174"/>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6"/>
      <c r="IE8" s="7"/>
      <c r="IF8" s="7"/>
      <c r="IG8" s="7"/>
      <c r="IH8" s="7"/>
      <c r="II8" s="7"/>
    </row>
    <row r="9" spans="1:243" s="8" customFormat="1" ht="77.25" customHeight="1">
      <c r="A9" s="165" t="s">
        <v>122</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7"/>
      <c r="IE9" s="9"/>
      <c r="IF9" s="9"/>
      <c r="IG9" s="9"/>
      <c r="IH9" s="9"/>
      <c r="II9" s="9"/>
    </row>
    <row r="10" spans="1:243" s="10" customFormat="1" ht="18.75" customHeight="1">
      <c r="A10" s="27" t="s">
        <v>58</v>
      </c>
      <c r="B10" s="27" t="s">
        <v>59</v>
      </c>
      <c r="C10" s="27" t="s">
        <v>59</v>
      </c>
      <c r="D10" s="27" t="s">
        <v>58</v>
      </c>
      <c r="E10" s="27" t="s">
        <v>59</v>
      </c>
      <c r="F10" s="27" t="s">
        <v>11</v>
      </c>
      <c r="G10" s="27" t="s">
        <v>11</v>
      </c>
      <c r="H10" s="27" t="s">
        <v>12</v>
      </c>
      <c r="I10" s="27" t="s">
        <v>59</v>
      </c>
      <c r="J10" s="27" t="s">
        <v>58</v>
      </c>
      <c r="K10" s="27" t="s">
        <v>60</v>
      </c>
      <c r="L10" s="27" t="s">
        <v>59</v>
      </c>
      <c r="M10" s="27" t="s">
        <v>58</v>
      </c>
      <c r="N10" s="27" t="s">
        <v>11</v>
      </c>
      <c r="O10" s="27" t="s">
        <v>11</v>
      </c>
      <c r="P10" s="27" t="s">
        <v>11</v>
      </c>
      <c r="Q10" s="27" t="s">
        <v>11</v>
      </c>
      <c r="R10" s="27" t="s">
        <v>12</v>
      </c>
      <c r="S10" s="27" t="s">
        <v>12</v>
      </c>
      <c r="T10" s="27" t="s">
        <v>11</v>
      </c>
      <c r="U10" s="27" t="s">
        <v>11</v>
      </c>
      <c r="V10" s="27" t="s">
        <v>11</v>
      </c>
      <c r="W10" s="27" t="s">
        <v>11</v>
      </c>
      <c r="X10" s="27" t="s">
        <v>12</v>
      </c>
      <c r="Y10" s="27" t="s">
        <v>12</v>
      </c>
      <c r="Z10" s="27" t="s">
        <v>11</v>
      </c>
      <c r="AA10" s="27" t="s">
        <v>11</v>
      </c>
      <c r="AB10" s="27" t="s">
        <v>11</v>
      </c>
      <c r="AC10" s="27" t="s">
        <v>11</v>
      </c>
      <c r="AD10" s="27" t="s">
        <v>12</v>
      </c>
      <c r="AE10" s="27" t="s">
        <v>12</v>
      </c>
      <c r="AF10" s="27" t="s">
        <v>11</v>
      </c>
      <c r="AG10" s="27" t="s">
        <v>11</v>
      </c>
      <c r="AH10" s="27" t="s">
        <v>11</v>
      </c>
      <c r="AI10" s="27" t="s">
        <v>11</v>
      </c>
      <c r="AJ10" s="27" t="s">
        <v>12</v>
      </c>
      <c r="AK10" s="27" t="s">
        <v>12</v>
      </c>
      <c r="AL10" s="27" t="s">
        <v>11</v>
      </c>
      <c r="AM10" s="27" t="s">
        <v>11</v>
      </c>
      <c r="AN10" s="27" t="s">
        <v>11</v>
      </c>
      <c r="AO10" s="27" t="s">
        <v>11</v>
      </c>
      <c r="AP10" s="27" t="s">
        <v>12</v>
      </c>
      <c r="AQ10" s="27" t="s">
        <v>12</v>
      </c>
      <c r="AR10" s="27" t="s">
        <v>11</v>
      </c>
      <c r="AS10" s="27" t="s">
        <v>11</v>
      </c>
      <c r="AT10" s="27" t="s">
        <v>58</v>
      </c>
      <c r="AU10" s="27" t="s">
        <v>58</v>
      </c>
      <c r="AV10" s="27" t="s">
        <v>12</v>
      </c>
      <c r="AW10" s="27" t="s">
        <v>12</v>
      </c>
      <c r="AX10" s="27" t="s">
        <v>58</v>
      </c>
      <c r="AY10" s="27" t="s">
        <v>58</v>
      </c>
      <c r="AZ10" s="27" t="s">
        <v>13</v>
      </c>
      <c r="BA10" s="27" t="s">
        <v>58</v>
      </c>
      <c r="BB10" s="27" t="s">
        <v>58</v>
      </c>
      <c r="BC10" s="27" t="s">
        <v>59</v>
      </c>
      <c r="IE10" s="11"/>
      <c r="IF10" s="11"/>
      <c r="IG10" s="11"/>
      <c r="IH10" s="11"/>
      <c r="II10" s="11"/>
    </row>
    <row r="11" spans="1:243" s="10" customFormat="1" ht="94.5" customHeight="1">
      <c r="A11" s="27" t="s">
        <v>0</v>
      </c>
      <c r="B11" s="27" t="s">
        <v>66</v>
      </c>
      <c r="C11" s="27" t="s">
        <v>1</v>
      </c>
      <c r="D11" s="27" t="s">
        <v>15</v>
      </c>
      <c r="E11" s="27" t="s">
        <v>16</v>
      </c>
      <c r="F11" s="27" t="s">
        <v>61</v>
      </c>
      <c r="G11" s="27"/>
      <c r="H11" s="27"/>
      <c r="I11" s="27" t="s">
        <v>17</v>
      </c>
      <c r="J11" s="27" t="s">
        <v>18</v>
      </c>
      <c r="K11" s="27" t="s">
        <v>19</v>
      </c>
      <c r="L11" s="27" t="s">
        <v>20</v>
      </c>
      <c r="M11" s="28" t="s">
        <v>62</v>
      </c>
      <c r="N11" s="27" t="s">
        <v>21</v>
      </c>
      <c r="O11" s="27" t="s">
        <v>22</v>
      </c>
      <c r="P11" s="27" t="s">
        <v>23</v>
      </c>
      <c r="Q11" s="27" t="s">
        <v>24</v>
      </c>
      <c r="R11" s="27"/>
      <c r="S11" s="27"/>
      <c r="T11" s="27" t="s">
        <v>25</v>
      </c>
      <c r="U11" s="27" t="s">
        <v>26</v>
      </c>
      <c r="V11" s="27" t="s">
        <v>27</v>
      </c>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9" t="s">
        <v>63</v>
      </c>
      <c r="BB11" s="30" t="s">
        <v>28</v>
      </c>
      <c r="BC11" s="30" t="s">
        <v>29</v>
      </c>
      <c r="IE11" s="11"/>
      <c r="IF11" s="11"/>
      <c r="IG11" s="11"/>
      <c r="IH11" s="11"/>
      <c r="II11" s="11"/>
    </row>
    <row r="12" spans="1:243" s="10" customFormat="1" ht="14.2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1"/>
      <c r="IF12" s="11"/>
      <c r="IG12" s="11"/>
      <c r="IH12" s="11"/>
      <c r="II12" s="11"/>
    </row>
    <row r="13" spans="1:243" s="12" customFormat="1" ht="66.75" customHeight="1">
      <c r="A13" s="131">
        <v>1</v>
      </c>
      <c r="B13" s="103" t="s">
        <v>125</v>
      </c>
      <c r="C13" s="33" t="s">
        <v>31</v>
      </c>
      <c r="D13" s="134">
        <v>1.44</v>
      </c>
      <c r="E13" s="131" t="s">
        <v>116</v>
      </c>
      <c r="F13" s="35">
        <v>0</v>
      </c>
      <c r="G13" s="36"/>
      <c r="H13" s="37"/>
      <c r="I13" s="38" t="s">
        <v>34</v>
      </c>
      <c r="J13" s="39">
        <f>IF(I13="Less(-)",-1,1)</f>
        <v>1</v>
      </c>
      <c r="K13" s="40" t="s">
        <v>43</v>
      </c>
      <c r="L13" s="40" t="s">
        <v>7</v>
      </c>
      <c r="M13" s="41"/>
      <c r="N13" s="42"/>
      <c r="O13" s="42"/>
      <c r="P13" s="43"/>
      <c r="Q13" s="42"/>
      <c r="R13" s="42"/>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6">
        <f>total_amount_ba($B$2,$D$2,D13,F13,J13,K13,M13)</f>
        <v>0</v>
      </c>
      <c r="BB13" s="46">
        <f>BA13+SUM(N13:AZ13)</f>
        <v>0</v>
      </c>
      <c r="BC13" s="47" t="str">
        <f>SpellNumber(L13,BB13)</f>
        <v>INR Zero Only</v>
      </c>
      <c r="IE13" s="13">
        <v>1.01</v>
      </c>
      <c r="IF13" s="13" t="s">
        <v>35</v>
      </c>
      <c r="IG13" s="13" t="s">
        <v>31</v>
      </c>
      <c r="IH13" s="13">
        <v>123.223</v>
      </c>
      <c r="II13" s="13" t="s">
        <v>33</v>
      </c>
    </row>
    <row r="14" spans="1:243" s="12" customFormat="1" ht="66.75" customHeight="1">
      <c r="A14" s="156">
        <v>2</v>
      </c>
      <c r="B14" s="103" t="s">
        <v>126</v>
      </c>
      <c r="C14" s="33" t="s">
        <v>37</v>
      </c>
      <c r="D14" s="134">
        <v>1.44</v>
      </c>
      <c r="E14" s="131" t="s">
        <v>116</v>
      </c>
      <c r="F14" s="35">
        <v>0</v>
      </c>
      <c r="G14" s="36"/>
      <c r="H14" s="37"/>
      <c r="I14" s="38" t="s">
        <v>34</v>
      </c>
      <c r="J14" s="39">
        <f>IF(I14="Less(-)",-1,1)</f>
        <v>1</v>
      </c>
      <c r="K14" s="40" t="s">
        <v>43</v>
      </c>
      <c r="L14" s="40" t="s">
        <v>7</v>
      </c>
      <c r="M14" s="41"/>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0</v>
      </c>
      <c r="BB14" s="46">
        <f>BA14+SUM(N14:AZ14)</f>
        <v>0</v>
      </c>
      <c r="BC14" s="47" t="str">
        <f>SpellNumber(L14,BB14)</f>
        <v>INR Zero Only</v>
      </c>
      <c r="IE14" s="13">
        <v>1.01</v>
      </c>
      <c r="IF14" s="13" t="s">
        <v>35</v>
      </c>
      <c r="IG14" s="13" t="s">
        <v>31</v>
      </c>
      <c r="IH14" s="13">
        <v>123.223</v>
      </c>
      <c r="II14" s="13" t="s">
        <v>33</v>
      </c>
    </row>
    <row r="15" spans="1:243" s="12" customFormat="1" ht="55.5" customHeight="1">
      <c r="A15" s="32">
        <v>3</v>
      </c>
      <c r="B15" s="103" t="s">
        <v>162</v>
      </c>
      <c r="C15" s="33" t="s">
        <v>38</v>
      </c>
      <c r="D15" s="151">
        <v>4</v>
      </c>
      <c r="E15" s="34" t="s">
        <v>33</v>
      </c>
      <c r="F15" s="35">
        <v>0</v>
      </c>
      <c r="G15" s="36"/>
      <c r="H15" s="37"/>
      <c r="I15" s="38" t="s">
        <v>34</v>
      </c>
      <c r="J15" s="39">
        <f>IF(I15="Less(-)",-1,1)</f>
        <v>1</v>
      </c>
      <c r="K15" s="40" t="s">
        <v>43</v>
      </c>
      <c r="L15" s="40" t="s">
        <v>7</v>
      </c>
      <c r="M15" s="41"/>
      <c r="N15" s="42"/>
      <c r="O15" s="42"/>
      <c r="P15" s="43"/>
      <c r="Q15" s="42"/>
      <c r="R15" s="42"/>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total_amount_ba($B$2,$D$2,D15,F15,J15,K15,M15)</f>
        <v>0</v>
      </c>
      <c r="BB15" s="46">
        <f>BA15+SUM(N15:AZ15)</f>
        <v>0</v>
      </c>
      <c r="BC15" s="47" t="str">
        <f>SpellNumber(L15,BB15)</f>
        <v>INR Zero Only</v>
      </c>
      <c r="IE15" s="13">
        <v>1.01</v>
      </c>
      <c r="IF15" s="13" t="s">
        <v>35</v>
      </c>
      <c r="IG15" s="13" t="s">
        <v>31</v>
      </c>
      <c r="IH15" s="13">
        <v>123.223</v>
      </c>
      <c r="II15" s="13" t="s">
        <v>33</v>
      </c>
    </row>
    <row r="16" spans="1:243" s="12" customFormat="1" ht="33" customHeight="1">
      <c r="A16" s="56" t="s">
        <v>41</v>
      </c>
      <c r="B16" s="57"/>
      <c r="C16" s="58"/>
      <c r="D16" s="59"/>
      <c r="E16" s="59"/>
      <c r="F16" s="59"/>
      <c r="G16" s="59"/>
      <c r="H16" s="60"/>
      <c r="I16" s="60"/>
      <c r="J16" s="60"/>
      <c r="K16" s="60"/>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SUM(BA13:BA15)</f>
        <v>0</v>
      </c>
      <c r="BB16" s="63">
        <f>SUM(BB13:BB15)</f>
        <v>0</v>
      </c>
      <c r="BC16" s="47" t="str">
        <f>SpellNumber($E$2,BB16)</f>
        <v>INR Zero Only</v>
      </c>
      <c r="IE16" s="13">
        <v>4</v>
      </c>
      <c r="IF16" s="13" t="s">
        <v>36</v>
      </c>
      <c r="IG16" s="13" t="s">
        <v>40</v>
      </c>
      <c r="IH16" s="13">
        <v>10</v>
      </c>
      <c r="II16" s="13" t="s">
        <v>33</v>
      </c>
    </row>
    <row r="17" spans="1:243" s="14" customFormat="1" ht="39" customHeight="1" hidden="1">
      <c r="A17" s="57" t="s">
        <v>45</v>
      </c>
      <c r="B17" s="64"/>
      <c r="C17" s="65"/>
      <c r="D17" s="66"/>
      <c r="E17" s="67" t="s">
        <v>42</v>
      </c>
      <c r="F17" s="68"/>
      <c r="G17" s="69"/>
      <c r="H17" s="70"/>
      <c r="I17" s="70"/>
      <c r="J17" s="70"/>
      <c r="K17" s="71"/>
      <c r="L17" s="72"/>
      <c r="M17" s="73"/>
      <c r="N17" s="74"/>
      <c r="O17" s="75"/>
      <c r="P17" s="75"/>
      <c r="Q17" s="75"/>
      <c r="R17" s="75"/>
      <c r="S17" s="75"/>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6">
        <f>IF(ISBLANK(F17),0,IF(E17="Excess (+)",ROUND(BA16+(BA16*F17),2),IF(E17="Less (-)",ROUND(BA16+(BA16*F17*(-1)),2),0)))</f>
        <v>0</v>
      </c>
      <c r="BB17" s="77">
        <f>ROUND(BA17,0)</f>
        <v>0</v>
      </c>
      <c r="BC17" s="47" t="str">
        <f>SpellNumber(L17,BB17)</f>
        <v> Zero Only</v>
      </c>
      <c r="IE17" s="15"/>
      <c r="IF17" s="15"/>
      <c r="IG17" s="15"/>
      <c r="IH17" s="15"/>
      <c r="II17" s="15"/>
    </row>
    <row r="18" spans="1:243" s="14" customFormat="1" ht="51" customHeight="1">
      <c r="A18" s="56" t="s">
        <v>44</v>
      </c>
      <c r="B18" s="56"/>
      <c r="C18" s="168" t="str">
        <f>SpellNumber($E$2,BB16)</f>
        <v>INR Zero Only</v>
      </c>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70"/>
      <c r="IE18" s="15"/>
      <c r="IF18" s="15"/>
      <c r="IG18" s="15"/>
      <c r="IH18" s="15"/>
      <c r="II18" s="15"/>
    </row>
    <row r="19" spans="3:243" s="10" customFormat="1" ht="14.25">
      <c r="C19" s="16"/>
      <c r="D19" s="16"/>
      <c r="E19" s="16"/>
      <c r="F19" s="16"/>
      <c r="G19" s="16"/>
      <c r="H19" s="16"/>
      <c r="I19" s="16"/>
      <c r="J19" s="16"/>
      <c r="K19" s="16"/>
      <c r="L19" s="16"/>
      <c r="M19" s="16"/>
      <c r="O19" s="16"/>
      <c r="BA19" s="16"/>
      <c r="BC19" s="16"/>
      <c r="IE19" s="11"/>
      <c r="IF19" s="11"/>
      <c r="IG19" s="11"/>
      <c r="IH19" s="11"/>
      <c r="II19" s="11"/>
    </row>
  </sheetData>
  <sheetProtection password="CA9C" sheet="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type="list" allowBlank="1" showInputMessage="1" showErrorMessage="1" sqref="K13:K15">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L15">
      <formula1>"INR"</formula1>
    </dataValidation>
  </dataValidations>
  <printOptions/>
  <pageMargins left="0.55" right="0.33" top="0.61" bottom="0.51" header="0.3" footer="0.3"/>
  <pageSetup fitToHeight="0" fitToWidth="1"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sheetPr codeName="Sheet23">
    <tabColor theme="4" tint="-0.4999699890613556"/>
    <pageSetUpPr fitToPage="1"/>
  </sheetPr>
  <dimension ref="A1:II32"/>
  <sheetViews>
    <sheetView showGridLines="0" zoomScale="80" zoomScaleNormal="80" zoomScalePageLayoutView="0" workbookViewId="0" topLeftCell="A5">
      <selection activeCell="B22" sqref="B22"/>
    </sheetView>
  </sheetViews>
  <sheetFormatPr defaultColWidth="9.140625" defaultRowHeight="15"/>
  <cols>
    <col min="1" max="1" width="14.57421875" style="121" customWidth="1"/>
    <col min="2" max="2" width="51.57421875" style="121" customWidth="1"/>
    <col min="3" max="3" width="13.7109375" style="121" hidden="1" customWidth="1"/>
    <col min="4" max="4" width="14.57421875" style="121" customWidth="1"/>
    <col min="5" max="5" width="11.28125" style="121" customWidth="1"/>
    <col min="6" max="6" width="14.421875" style="121" hidden="1" customWidth="1"/>
    <col min="7" max="7" width="14.140625" style="121" hidden="1" customWidth="1"/>
    <col min="8" max="9" width="12.140625" style="121" hidden="1" customWidth="1"/>
    <col min="10" max="10" width="9.00390625" style="121" hidden="1" customWidth="1"/>
    <col min="11" max="11" width="19.57421875" style="121" hidden="1" customWidth="1"/>
    <col min="12" max="12" width="14.28125" style="121" hidden="1" customWidth="1"/>
    <col min="13" max="13" width="19.00390625" style="121" customWidth="1"/>
    <col min="14" max="14" width="15.28125" style="122" hidden="1" customWidth="1"/>
    <col min="15" max="15" width="14.28125" style="121" hidden="1" customWidth="1"/>
    <col min="16" max="16" width="17.28125" style="121" hidden="1" customWidth="1"/>
    <col min="17" max="17" width="18.421875" style="121" hidden="1" customWidth="1"/>
    <col min="18" max="18" width="17.421875" style="121" hidden="1" customWidth="1"/>
    <col min="19" max="19" width="14.7109375" style="121" hidden="1" customWidth="1"/>
    <col min="20" max="20" width="14.8515625" style="121" hidden="1" customWidth="1"/>
    <col min="21" max="21" width="16.421875" style="121" hidden="1" customWidth="1"/>
    <col min="22" max="22" width="13.00390625" style="121" hidden="1" customWidth="1"/>
    <col min="23" max="51" width="9.140625" style="121" hidden="1" customWidth="1"/>
    <col min="52" max="52" width="10.28125" style="121" hidden="1" customWidth="1"/>
    <col min="53" max="53" width="20.28125" style="121" customWidth="1"/>
    <col min="54" max="54" width="18.8515625" style="121" hidden="1" customWidth="1"/>
    <col min="55" max="55" width="43.57421875" style="121" customWidth="1"/>
    <col min="56" max="238" width="9.140625" style="121" customWidth="1"/>
    <col min="239" max="243" width="9.140625" style="18" customWidth="1"/>
    <col min="244" max="16384" width="9.140625" style="121" customWidth="1"/>
  </cols>
  <sheetData>
    <row r="1" spans="1:243" s="22" customFormat="1" ht="25.5" customHeight="1">
      <c r="A1" s="160" t="str">
        <f>B2&amp;" BoQ"</f>
        <v>Item Rate BoQ</v>
      </c>
      <c r="B1" s="160"/>
      <c r="C1" s="160"/>
      <c r="D1" s="160"/>
      <c r="E1" s="160"/>
      <c r="F1" s="160"/>
      <c r="G1" s="160"/>
      <c r="H1" s="160"/>
      <c r="I1" s="160"/>
      <c r="J1" s="160"/>
      <c r="K1" s="160"/>
      <c r="L1" s="160"/>
      <c r="M1" s="78"/>
      <c r="N1" s="78"/>
      <c r="O1" s="79"/>
      <c r="P1" s="79"/>
      <c r="Q1" s="80"/>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IE1" s="24"/>
      <c r="IF1" s="24"/>
      <c r="IG1" s="24"/>
      <c r="IH1" s="24"/>
      <c r="II1" s="24"/>
    </row>
    <row r="2" spans="1:55" s="22" customFormat="1" ht="25.5" customHeight="1" hidden="1">
      <c r="A2" s="20" t="s">
        <v>3</v>
      </c>
      <c r="B2" s="20" t="s">
        <v>4</v>
      </c>
      <c r="C2" s="21" t="s">
        <v>5</v>
      </c>
      <c r="D2" s="21" t="s">
        <v>6</v>
      </c>
      <c r="E2" s="20" t="s">
        <v>7</v>
      </c>
      <c r="F2" s="78"/>
      <c r="G2" s="78"/>
      <c r="H2" s="78"/>
      <c r="I2" s="78"/>
      <c r="J2" s="81"/>
      <c r="K2" s="81"/>
      <c r="L2" s="81"/>
      <c r="M2" s="78"/>
      <c r="N2" s="78"/>
      <c r="O2" s="79"/>
      <c r="P2" s="79"/>
      <c r="Q2" s="80"/>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243" s="22" customFormat="1" ht="30" customHeight="1" hidden="1">
      <c r="A3" s="78" t="s">
        <v>8</v>
      </c>
      <c r="B3" s="78"/>
      <c r="C3" s="78" t="s">
        <v>9</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IE3" s="24"/>
      <c r="IF3" s="24"/>
      <c r="IG3" s="24"/>
      <c r="IH3" s="24"/>
      <c r="II3" s="24"/>
    </row>
    <row r="4" spans="1:243" s="112" customFormat="1" ht="30.75" customHeight="1">
      <c r="A4" s="161" t="s">
        <v>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113"/>
      <c r="IF4" s="113"/>
      <c r="IG4" s="113"/>
      <c r="IH4" s="113"/>
      <c r="II4" s="113"/>
    </row>
    <row r="5" spans="1:243" s="112" customFormat="1" ht="30.75" customHeight="1">
      <c r="A5" s="161" t="s">
        <v>110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113"/>
      <c r="IF5" s="113"/>
      <c r="IG5" s="113"/>
      <c r="IH5" s="113"/>
      <c r="II5" s="113"/>
    </row>
    <row r="6" spans="1:243" s="112" customFormat="1" ht="30.75" customHeight="1">
      <c r="A6" s="161" t="s">
        <v>127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113"/>
      <c r="IF6" s="113"/>
      <c r="IG6" s="113"/>
      <c r="IH6" s="113"/>
      <c r="II6" s="113"/>
    </row>
    <row r="7" spans="1:243" s="112"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113"/>
      <c r="IF7" s="113"/>
      <c r="IG7" s="113"/>
      <c r="IH7" s="113"/>
      <c r="II7" s="113"/>
    </row>
    <row r="8" spans="1:243" s="114" customFormat="1" ht="65.25" customHeight="1">
      <c r="A8" s="82"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IE8" s="115"/>
      <c r="IF8" s="115"/>
      <c r="IG8" s="115"/>
      <c r="IH8" s="115"/>
      <c r="II8" s="115"/>
    </row>
    <row r="9" spans="1:243" s="116" customFormat="1" ht="74.25" customHeight="1">
      <c r="A9" s="158" t="s">
        <v>140</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IE9" s="117"/>
      <c r="IF9" s="117"/>
      <c r="IG9" s="117"/>
      <c r="IH9" s="117"/>
      <c r="II9" s="117"/>
    </row>
    <row r="10" spans="1:243" s="118" customFormat="1" ht="18.75" customHeight="1">
      <c r="A10" s="31" t="s">
        <v>67</v>
      </c>
      <c r="B10" s="31" t="s">
        <v>68</v>
      </c>
      <c r="C10" s="31" t="s">
        <v>68</v>
      </c>
      <c r="D10" s="31" t="s">
        <v>67</v>
      </c>
      <c r="E10" s="31" t="s">
        <v>68</v>
      </c>
      <c r="F10" s="31" t="s">
        <v>11</v>
      </c>
      <c r="G10" s="31" t="s">
        <v>11</v>
      </c>
      <c r="H10" s="31" t="s">
        <v>12</v>
      </c>
      <c r="I10" s="31" t="s">
        <v>68</v>
      </c>
      <c r="J10" s="31" t="s">
        <v>67</v>
      </c>
      <c r="K10" s="31" t="s">
        <v>69</v>
      </c>
      <c r="L10" s="31" t="s">
        <v>68</v>
      </c>
      <c r="M10" s="31" t="s">
        <v>67</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67</v>
      </c>
      <c r="AU10" s="31" t="s">
        <v>67</v>
      </c>
      <c r="AV10" s="31" t="s">
        <v>12</v>
      </c>
      <c r="AW10" s="31" t="s">
        <v>12</v>
      </c>
      <c r="AX10" s="31" t="s">
        <v>67</v>
      </c>
      <c r="AY10" s="31" t="s">
        <v>67</v>
      </c>
      <c r="AZ10" s="31" t="s">
        <v>13</v>
      </c>
      <c r="BA10" s="31" t="s">
        <v>67</v>
      </c>
      <c r="BB10" s="31" t="s">
        <v>67</v>
      </c>
      <c r="BC10" s="31" t="s">
        <v>68</v>
      </c>
      <c r="IE10" s="18"/>
      <c r="IF10" s="18"/>
      <c r="IG10" s="18"/>
      <c r="IH10" s="18"/>
      <c r="II10" s="18"/>
    </row>
    <row r="11" spans="1:243" s="118" customFormat="1" ht="94.5" customHeight="1">
      <c r="A11" s="31" t="s">
        <v>0</v>
      </c>
      <c r="B11" s="31" t="s">
        <v>14</v>
      </c>
      <c r="C11" s="31" t="s">
        <v>1</v>
      </c>
      <c r="D11" s="31" t="s">
        <v>15</v>
      </c>
      <c r="E11" s="31" t="s">
        <v>16</v>
      </c>
      <c r="F11" s="31" t="s">
        <v>70</v>
      </c>
      <c r="G11" s="31"/>
      <c r="H11" s="31"/>
      <c r="I11" s="31" t="s">
        <v>17</v>
      </c>
      <c r="J11" s="31" t="s">
        <v>18</v>
      </c>
      <c r="K11" s="31" t="s">
        <v>19</v>
      </c>
      <c r="L11" s="31" t="s">
        <v>20</v>
      </c>
      <c r="M11" s="83" t="s">
        <v>71</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84" t="s">
        <v>72</v>
      </c>
      <c r="BB11" s="85" t="s">
        <v>28</v>
      </c>
      <c r="BC11" s="85" t="s">
        <v>29</v>
      </c>
      <c r="IE11" s="18"/>
      <c r="IF11" s="18"/>
      <c r="IG11" s="18"/>
      <c r="IH11" s="18"/>
      <c r="II11" s="18"/>
    </row>
    <row r="12" spans="1:243" s="118" customFormat="1" ht="14.2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8"/>
      <c r="IF12" s="18"/>
      <c r="IG12" s="18"/>
      <c r="IH12" s="18"/>
      <c r="II12" s="18"/>
    </row>
    <row r="13" spans="1:243" s="118" customFormat="1" ht="14.25">
      <c r="A13" s="31">
        <v>1</v>
      </c>
      <c r="B13" s="125" t="s">
        <v>142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IE13" s="18"/>
      <c r="IF13" s="18"/>
      <c r="IG13" s="18"/>
      <c r="IH13" s="18"/>
      <c r="II13" s="18"/>
    </row>
    <row r="14" spans="1:243" s="75" customFormat="1" ht="14.25">
      <c r="A14" s="32">
        <v>1.01</v>
      </c>
      <c r="B14" s="126" t="s">
        <v>141</v>
      </c>
      <c r="C14" s="33" t="s">
        <v>31</v>
      </c>
      <c r="D14" s="153">
        <v>4</v>
      </c>
      <c r="E14" s="154" t="s">
        <v>156</v>
      </c>
      <c r="F14" s="35">
        <v>0</v>
      </c>
      <c r="G14" s="36"/>
      <c r="H14" s="37"/>
      <c r="I14" s="38" t="s">
        <v>34</v>
      </c>
      <c r="J14" s="39">
        <f aca="true" t="shared" si="0" ref="J14:J19">IF(I14="Less(-)",-1,1)</f>
        <v>1</v>
      </c>
      <c r="K14" s="40" t="s">
        <v>43</v>
      </c>
      <c r="L14" s="40" t="s">
        <v>7</v>
      </c>
      <c r="M14" s="41"/>
      <c r="N14" s="42"/>
      <c r="O14" s="42"/>
      <c r="P14" s="90"/>
      <c r="Q14" s="42"/>
      <c r="R14" s="42"/>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124">
        <f aca="true" t="shared" si="1" ref="BA14:BA19">total_amount_ba($B$2,$D$2,D14,F14,J14,K14,M14)</f>
        <v>0</v>
      </c>
      <c r="BB14" s="91">
        <f aca="true" t="shared" si="2" ref="BB14:BB19">BA14+SUM(N14:AZ14)</f>
        <v>0</v>
      </c>
      <c r="BC14" s="47" t="str">
        <f aca="true" t="shared" si="3" ref="BC14:BC19">SpellNumber(L14,BB14)</f>
        <v>INR Zero Only</v>
      </c>
      <c r="IE14" s="119">
        <v>1.01</v>
      </c>
      <c r="IF14" s="119" t="s">
        <v>35</v>
      </c>
      <c r="IG14" s="119" t="s">
        <v>31</v>
      </c>
      <c r="IH14" s="119">
        <v>123.223</v>
      </c>
      <c r="II14" s="119" t="s">
        <v>33</v>
      </c>
    </row>
    <row r="15" spans="1:243" s="75" customFormat="1" ht="28.5">
      <c r="A15" s="130">
        <v>1.02</v>
      </c>
      <c r="B15" s="126" t="s">
        <v>143</v>
      </c>
      <c r="C15" s="33" t="s">
        <v>37</v>
      </c>
      <c r="D15" s="153">
        <v>4</v>
      </c>
      <c r="E15" s="154" t="s">
        <v>156</v>
      </c>
      <c r="F15" s="35">
        <v>0</v>
      </c>
      <c r="G15" s="36"/>
      <c r="H15" s="37"/>
      <c r="I15" s="38" t="s">
        <v>34</v>
      </c>
      <c r="J15" s="39">
        <f t="shared" si="0"/>
        <v>1</v>
      </c>
      <c r="K15" s="40" t="s">
        <v>43</v>
      </c>
      <c r="L15" s="40" t="s">
        <v>7</v>
      </c>
      <c r="M15" s="41"/>
      <c r="N15" s="42"/>
      <c r="O15" s="42"/>
      <c r="P15" s="90"/>
      <c r="Q15" s="42"/>
      <c r="R15" s="42"/>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124">
        <f t="shared" si="1"/>
        <v>0</v>
      </c>
      <c r="BB15" s="91">
        <f t="shared" si="2"/>
        <v>0</v>
      </c>
      <c r="BC15" s="47" t="str">
        <f t="shared" si="3"/>
        <v>INR Zero Only</v>
      </c>
      <c r="IE15" s="119">
        <v>1.01</v>
      </c>
      <c r="IF15" s="119" t="s">
        <v>35</v>
      </c>
      <c r="IG15" s="119" t="s">
        <v>31</v>
      </c>
      <c r="IH15" s="119">
        <v>123.223</v>
      </c>
      <c r="II15" s="119" t="s">
        <v>33</v>
      </c>
    </row>
    <row r="16" spans="1:243" s="75" customFormat="1" ht="31.5" customHeight="1">
      <c r="A16" s="32">
        <v>1.03</v>
      </c>
      <c r="B16" s="140" t="s">
        <v>144</v>
      </c>
      <c r="C16" s="33" t="s">
        <v>38</v>
      </c>
      <c r="D16" s="153">
        <v>4</v>
      </c>
      <c r="E16" s="155" t="s">
        <v>156</v>
      </c>
      <c r="F16" s="35">
        <v>0</v>
      </c>
      <c r="G16" s="36"/>
      <c r="H16" s="37"/>
      <c r="I16" s="38" t="s">
        <v>34</v>
      </c>
      <c r="J16" s="39">
        <f t="shared" si="0"/>
        <v>1</v>
      </c>
      <c r="K16" s="40" t="s">
        <v>43</v>
      </c>
      <c r="L16" s="40" t="s">
        <v>7</v>
      </c>
      <c r="M16" s="41"/>
      <c r="N16" s="42"/>
      <c r="O16" s="42"/>
      <c r="P16" s="90"/>
      <c r="Q16" s="42"/>
      <c r="R16" s="42"/>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124">
        <f t="shared" si="1"/>
        <v>0</v>
      </c>
      <c r="BB16" s="91">
        <f t="shared" si="2"/>
        <v>0</v>
      </c>
      <c r="BC16" s="47" t="str">
        <f t="shared" si="3"/>
        <v>INR Zero Only</v>
      </c>
      <c r="IE16" s="119">
        <v>1.01</v>
      </c>
      <c r="IF16" s="119" t="s">
        <v>35</v>
      </c>
      <c r="IG16" s="119" t="s">
        <v>31</v>
      </c>
      <c r="IH16" s="119">
        <v>123.223</v>
      </c>
      <c r="II16" s="119" t="s">
        <v>33</v>
      </c>
    </row>
    <row r="17" spans="1:243" s="75" customFormat="1" ht="28.5">
      <c r="A17" s="130">
        <v>1.04</v>
      </c>
      <c r="B17" s="140" t="s">
        <v>145</v>
      </c>
      <c r="C17" s="33" t="s">
        <v>39</v>
      </c>
      <c r="D17" s="153">
        <v>4</v>
      </c>
      <c r="E17" s="155" t="s">
        <v>156</v>
      </c>
      <c r="F17" s="35">
        <v>0</v>
      </c>
      <c r="G17" s="36"/>
      <c r="H17" s="37"/>
      <c r="I17" s="38" t="s">
        <v>34</v>
      </c>
      <c r="J17" s="39">
        <f t="shared" si="0"/>
        <v>1</v>
      </c>
      <c r="K17" s="40" t="s">
        <v>43</v>
      </c>
      <c r="L17" s="40" t="s">
        <v>7</v>
      </c>
      <c r="M17" s="41"/>
      <c r="N17" s="42"/>
      <c r="O17" s="42"/>
      <c r="P17" s="90"/>
      <c r="Q17" s="42"/>
      <c r="R17" s="42"/>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124">
        <f t="shared" si="1"/>
        <v>0</v>
      </c>
      <c r="BB17" s="91">
        <f t="shared" si="2"/>
        <v>0</v>
      </c>
      <c r="BC17" s="47" t="str">
        <f t="shared" si="3"/>
        <v>INR Zero Only</v>
      </c>
      <c r="IE17" s="119">
        <v>1.01</v>
      </c>
      <c r="IF17" s="119" t="s">
        <v>35</v>
      </c>
      <c r="IG17" s="119" t="s">
        <v>31</v>
      </c>
      <c r="IH17" s="119">
        <v>123.223</v>
      </c>
      <c r="II17" s="119" t="s">
        <v>33</v>
      </c>
    </row>
    <row r="18" spans="1:243" s="75" customFormat="1" ht="14.25">
      <c r="A18" s="32">
        <v>1.05</v>
      </c>
      <c r="B18" s="140" t="s">
        <v>146</v>
      </c>
      <c r="C18" s="33" t="s">
        <v>40</v>
      </c>
      <c r="D18" s="153">
        <v>4</v>
      </c>
      <c r="E18" s="155" t="s">
        <v>156</v>
      </c>
      <c r="F18" s="35">
        <v>0</v>
      </c>
      <c r="G18" s="36"/>
      <c r="H18" s="37"/>
      <c r="I18" s="38" t="s">
        <v>34</v>
      </c>
      <c r="J18" s="39">
        <f t="shared" si="0"/>
        <v>1</v>
      </c>
      <c r="K18" s="40" t="s">
        <v>43</v>
      </c>
      <c r="L18" s="40" t="s">
        <v>7</v>
      </c>
      <c r="M18" s="41"/>
      <c r="N18" s="42"/>
      <c r="O18" s="42"/>
      <c r="P18" s="90"/>
      <c r="Q18" s="42"/>
      <c r="R18" s="42"/>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124">
        <f t="shared" si="1"/>
        <v>0</v>
      </c>
      <c r="BB18" s="91">
        <f t="shared" si="2"/>
        <v>0</v>
      </c>
      <c r="BC18" s="47" t="str">
        <f t="shared" si="3"/>
        <v>INR Zero Only</v>
      </c>
      <c r="IE18" s="119">
        <v>1.01</v>
      </c>
      <c r="IF18" s="119" t="s">
        <v>35</v>
      </c>
      <c r="IG18" s="119" t="s">
        <v>31</v>
      </c>
      <c r="IH18" s="119">
        <v>123.223</v>
      </c>
      <c r="II18" s="119" t="s">
        <v>33</v>
      </c>
    </row>
    <row r="19" spans="1:243" s="75" customFormat="1" ht="28.5">
      <c r="A19" s="130">
        <v>1.06</v>
      </c>
      <c r="B19" s="140" t="s">
        <v>147</v>
      </c>
      <c r="C19" s="33" t="s">
        <v>48</v>
      </c>
      <c r="D19" s="153">
        <v>1</v>
      </c>
      <c r="E19" s="155" t="s">
        <v>156</v>
      </c>
      <c r="F19" s="35">
        <v>0</v>
      </c>
      <c r="G19" s="36"/>
      <c r="H19" s="37"/>
      <c r="I19" s="38" t="s">
        <v>34</v>
      </c>
      <c r="J19" s="39">
        <f t="shared" si="0"/>
        <v>1</v>
      </c>
      <c r="K19" s="40" t="s">
        <v>43</v>
      </c>
      <c r="L19" s="40" t="s">
        <v>7</v>
      </c>
      <c r="M19" s="41"/>
      <c r="N19" s="42"/>
      <c r="O19" s="42"/>
      <c r="P19" s="90"/>
      <c r="Q19" s="42"/>
      <c r="R19" s="42"/>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124">
        <f t="shared" si="1"/>
        <v>0</v>
      </c>
      <c r="BB19" s="91">
        <f t="shared" si="2"/>
        <v>0</v>
      </c>
      <c r="BC19" s="47" t="str">
        <f t="shared" si="3"/>
        <v>INR Zero Only</v>
      </c>
      <c r="IE19" s="119">
        <v>1.01</v>
      </c>
      <c r="IF19" s="119" t="s">
        <v>35</v>
      </c>
      <c r="IG19" s="119" t="s">
        <v>31</v>
      </c>
      <c r="IH19" s="119">
        <v>123.223</v>
      </c>
      <c r="II19" s="119" t="s">
        <v>33</v>
      </c>
    </row>
    <row r="20" spans="1:243" s="75" customFormat="1" ht="42.75">
      <c r="A20" s="32">
        <v>1.07</v>
      </c>
      <c r="B20" s="140" t="s">
        <v>148</v>
      </c>
      <c r="C20" s="33" t="s">
        <v>65</v>
      </c>
      <c r="D20" s="153">
        <v>1</v>
      </c>
      <c r="E20" s="155" t="s">
        <v>156</v>
      </c>
      <c r="F20" s="35">
        <v>0</v>
      </c>
      <c r="G20" s="36"/>
      <c r="H20" s="37"/>
      <c r="I20" s="38" t="s">
        <v>34</v>
      </c>
      <c r="J20" s="39">
        <f aca="true" t="shared" si="4" ref="J20:J28">IF(I20="Less(-)",-1,1)</f>
        <v>1</v>
      </c>
      <c r="K20" s="40" t="s">
        <v>43</v>
      </c>
      <c r="L20" s="40" t="s">
        <v>7</v>
      </c>
      <c r="M20" s="41"/>
      <c r="N20" s="42"/>
      <c r="O20" s="42"/>
      <c r="P20" s="90"/>
      <c r="Q20" s="42"/>
      <c r="R20" s="42"/>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124">
        <f aca="true" t="shared" si="5" ref="BA20:BA28">total_amount_ba($B$2,$D$2,D20,F20,J20,K20,M20)</f>
        <v>0</v>
      </c>
      <c r="BB20" s="91">
        <f aca="true" t="shared" si="6" ref="BB20:BB28">BA20+SUM(N20:AZ20)</f>
        <v>0</v>
      </c>
      <c r="BC20" s="47" t="str">
        <f aca="true" t="shared" si="7" ref="BC20:BC28">SpellNumber(L20,BB20)</f>
        <v>INR Zero Only</v>
      </c>
      <c r="IE20" s="119">
        <v>1.01</v>
      </c>
      <c r="IF20" s="119" t="s">
        <v>35</v>
      </c>
      <c r="IG20" s="119" t="s">
        <v>31</v>
      </c>
      <c r="IH20" s="119">
        <v>123.223</v>
      </c>
      <c r="II20" s="119" t="s">
        <v>33</v>
      </c>
    </row>
    <row r="21" spans="1:243" s="75" customFormat="1" ht="14.25">
      <c r="A21" s="130">
        <v>1.08</v>
      </c>
      <c r="B21" s="140" t="s">
        <v>149</v>
      </c>
      <c r="C21" s="33" t="s">
        <v>49</v>
      </c>
      <c r="D21" s="153">
        <v>1</v>
      </c>
      <c r="E21" s="155" t="s">
        <v>156</v>
      </c>
      <c r="F21" s="35">
        <v>0</v>
      </c>
      <c r="G21" s="36"/>
      <c r="H21" s="37"/>
      <c r="I21" s="38" t="s">
        <v>34</v>
      </c>
      <c r="J21" s="39">
        <f t="shared" si="4"/>
        <v>1</v>
      </c>
      <c r="K21" s="40" t="s">
        <v>43</v>
      </c>
      <c r="L21" s="40" t="s">
        <v>7</v>
      </c>
      <c r="M21" s="41"/>
      <c r="N21" s="42"/>
      <c r="O21" s="42"/>
      <c r="P21" s="90"/>
      <c r="Q21" s="42"/>
      <c r="R21" s="42"/>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124">
        <f t="shared" si="5"/>
        <v>0</v>
      </c>
      <c r="BB21" s="91">
        <f t="shared" si="6"/>
        <v>0</v>
      </c>
      <c r="BC21" s="47" t="str">
        <f t="shared" si="7"/>
        <v>INR Zero Only</v>
      </c>
      <c r="IE21" s="119">
        <v>1.01</v>
      </c>
      <c r="IF21" s="119" t="s">
        <v>35</v>
      </c>
      <c r="IG21" s="119" t="s">
        <v>31</v>
      </c>
      <c r="IH21" s="119">
        <v>123.223</v>
      </c>
      <c r="II21" s="119" t="s">
        <v>33</v>
      </c>
    </row>
    <row r="22" spans="1:243" s="75" customFormat="1" ht="14.25">
      <c r="A22" s="32">
        <v>1.09</v>
      </c>
      <c r="B22" s="140" t="s">
        <v>161</v>
      </c>
      <c r="C22" s="33" t="s">
        <v>50</v>
      </c>
      <c r="D22" s="153">
        <v>4</v>
      </c>
      <c r="E22" s="155" t="s">
        <v>156</v>
      </c>
      <c r="F22" s="35">
        <v>0</v>
      </c>
      <c r="G22" s="36"/>
      <c r="H22" s="37"/>
      <c r="I22" s="38" t="s">
        <v>34</v>
      </c>
      <c r="J22" s="39">
        <f t="shared" si="4"/>
        <v>1</v>
      </c>
      <c r="K22" s="40" t="s">
        <v>43</v>
      </c>
      <c r="L22" s="40" t="s">
        <v>7</v>
      </c>
      <c r="M22" s="41"/>
      <c r="N22" s="42"/>
      <c r="O22" s="42"/>
      <c r="P22" s="90"/>
      <c r="Q22" s="42"/>
      <c r="R22" s="42"/>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124">
        <f t="shared" si="5"/>
        <v>0</v>
      </c>
      <c r="BB22" s="91">
        <f t="shared" si="6"/>
        <v>0</v>
      </c>
      <c r="BC22" s="47" t="str">
        <f t="shared" si="7"/>
        <v>INR Zero Only</v>
      </c>
      <c r="IE22" s="119">
        <v>1.01</v>
      </c>
      <c r="IF22" s="119" t="s">
        <v>35</v>
      </c>
      <c r="IG22" s="119" t="s">
        <v>31</v>
      </c>
      <c r="IH22" s="119">
        <v>123.223</v>
      </c>
      <c r="II22" s="119" t="s">
        <v>33</v>
      </c>
    </row>
    <row r="23" spans="1:243" s="75" customFormat="1" ht="28.5">
      <c r="A23" s="152">
        <v>1.1</v>
      </c>
      <c r="B23" s="140" t="s">
        <v>150</v>
      </c>
      <c r="C23" s="33" t="s">
        <v>51</v>
      </c>
      <c r="D23" s="153">
        <v>4</v>
      </c>
      <c r="E23" s="155" t="s">
        <v>156</v>
      </c>
      <c r="F23" s="35">
        <v>0</v>
      </c>
      <c r="G23" s="36"/>
      <c r="H23" s="37"/>
      <c r="I23" s="38" t="s">
        <v>34</v>
      </c>
      <c r="J23" s="39">
        <f t="shared" si="4"/>
        <v>1</v>
      </c>
      <c r="K23" s="40" t="s">
        <v>43</v>
      </c>
      <c r="L23" s="40" t="s">
        <v>7</v>
      </c>
      <c r="M23" s="41"/>
      <c r="N23" s="42"/>
      <c r="O23" s="42"/>
      <c r="P23" s="90"/>
      <c r="Q23" s="42"/>
      <c r="R23" s="42"/>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124">
        <f t="shared" si="5"/>
        <v>0</v>
      </c>
      <c r="BB23" s="91">
        <f t="shared" si="6"/>
        <v>0</v>
      </c>
      <c r="BC23" s="47" t="str">
        <f t="shared" si="7"/>
        <v>INR Zero Only</v>
      </c>
      <c r="IE23" s="119">
        <v>1.01</v>
      </c>
      <c r="IF23" s="119" t="s">
        <v>35</v>
      </c>
      <c r="IG23" s="119" t="s">
        <v>31</v>
      </c>
      <c r="IH23" s="119">
        <v>123.223</v>
      </c>
      <c r="II23" s="119" t="s">
        <v>33</v>
      </c>
    </row>
    <row r="24" spans="1:243" s="75" customFormat="1" ht="42.75">
      <c r="A24" s="32">
        <v>1.11</v>
      </c>
      <c r="B24" s="140" t="s">
        <v>151</v>
      </c>
      <c r="C24" s="33" t="s">
        <v>64</v>
      </c>
      <c r="D24" s="153">
        <v>4</v>
      </c>
      <c r="E24" s="155" t="s">
        <v>156</v>
      </c>
      <c r="F24" s="35">
        <v>0</v>
      </c>
      <c r="G24" s="36"/>
      <c r="H24" s="37"/>
      <c r="I24" s="38" t="s">
        <v>34</v>
      </c>
      <c r="J24" s="39">
        <f t="shared" si="4"/>
        <v>1</v>
      </c>
      <c r="K24" s="40" t="s">
        <v>43</v>
      </c>
      <c r="L24" s="40" t="s">
        <v>7</v>
      </c>
      <c r="M24" s="41"/>
      <c r="N24" s="42"/>
      <c r="O24" s="42"/>
      <c r="P24" s="90"/>
      <c r="Q24" s="42"/>
      <c r="R24" s="42"/>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124">
        <f t="shared" si="5"/>
        <v>0</v>
      </c>
      <c r="BB24" s="91">
        <f t="shared" si="6"/>
        <v>0</v>
      </c>
      <c r="BC24" s="47" t="str">
        <f t="shared" si="7"/>
        <v>INR Zero Only</v>
      </c>
      <c r="IE24" s="119">
        <v>1.01</v>
      </c>
      <c r="IF24" s="119" t="s">
        <v>35</v>
      </c>
      <c r="IG24" s="119" t="s">
        <v>31</v>
      </c>
      <c r="IH24" s="119">
        <v>123.223</v>
      </c>
      <c r="II24" s="119" t="s">
        <v>33</v>
      </c>
    </row>
    <row r="25" spans="1:243" s="75" customFormat="1" ht="42.75">
      <c r="A25" s="130">
        <v>1.12</v>
      </c>
      <c r="B25" s="126" t="s">
        <v>152</v>
      </c>
      <c r="C25" s="33" t="s">
        <v>52</v>
      </c>
      <c r="D25" s="153">
        <v>14</v>
      </c>
      <c r="E25" s="155" t="s">
        <v>157</v>
      </c>
      <c r="F25" s="35">
        <v>0</v>
      </c>
      <c r="G25" s="36"/>
      <c r="H25" s="37"/>
      <c r="I25" s="38" t="s">
        <v>34</v>
      </c>
      <c r="J25" s="39">
        <f t="shared" si="4"/>
        <v>1</v>
      </c>
      <c r="K25" s="40" t="s">
        <v>43</v>
      </c>
      <c r="L25" s="40" t="s">
        <v>7</v>
      </c>
      <c r="M25" s="41"/>
      <c r="N25" s="42"/>
      <c r="O25" s="42"/>
      <c r="P25" s="90"/>
      <c r="Q25" s="42"/>
      <c r="R25" s="42"/>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124">
        <f t="shared" si="5"/>
        <v>0</v>
      </c>
      <c r="BB25" s="91">
        <f t="shared" si="6"/>
        <v>0</v>
      </c>
      <c r="BC25" s="47" t="str">
        <f t="shared" si="7"/>
        <v>INR Zero Only</v>
      </c>
      <c r="IE25" s="119">
        <v>1.01</v>
      </c>
      <c r="IF25" s="119" t="s">
        <v>35</v>
      </c>
      <c r="IG25" s="119" t="s">
        <v>31</v>
      </c>
      <c r="IH25" s="119">
        <v>123.223</v>
      </c>
      <c r="II25" s="119" t="s">
        <v>33</v>
      </c>
    </row>
    <row r="26" spans="1:243" s="118" customFormat="1" ht="14.25">
      <c r="A26" s="31">
        <v>2</v>
      </c>
      <c r="B26" s="125" t="s">
        <v>155</v>
      </c>
      <c r="C26" s="31"/>
      <c r="D26" s="45"/>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IE26" s="18"/>
      <c r="IF26" s="18"/>
      <c r="IG26" s="18"/>
      <c r="IH26" s="18"/>
      <c r="II26" s="18"/>
    </row>
    <row r="27" spans="1:243" s="75" customFormat="1" ht="33.75" customHeight="1">
      <c r="A27" s="131">
        <v>2.01</v>
      </c>
      <c r="B27" s="126" t="s">
        <v>153</v>
      </c>
      <c r="C27" s="33" t="s">
        <v>53</v>
      </c>
      <c r="D27" s="153">
        <v>7</v>
      </c>
      <c r="E27" s="155" t="s">
        <v>158</v>
      </c>
      <c r="F27" s="35">
        <v>0</v>
      </c>
      <c r="G27" s="36"/>
      <c r="H27" s="37"/>
      <c r="I27" s="38" t="s">
        <v>34</v>
      </c>
      <c r="J27" s="39">
        <f t="shared" si="4"/>
        <v>1</v>
      </c>
      <c r="K27" s="40" t="s">
        <v>43</v>
      </c>
      <c r="L27" s="40" t="s">
        <v>7</v>
      </c>
      <c r="M27" s="41"/>
      <c r="N27" s="42"/>
      <c r="O27" s="42"/>
      <c r="P27" s="90"/>
      <c r="Q27" s="42"/>
      <c r="R27" s="42"/>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124">
        <f t="shared" si="5"/>
        <v>0</v>
      </c>
      <c r="BB27" s="91">
        <f t="shared" si="6"/>
        <v>0</v>
      </c>
      <c r="BC27" s="47" t="str">
        <f t="shared" si="7"/>
        <v>INR Zero Only</v>
      </c>
      <c r="IE27" s="119">
        <v>1.01</v>
      </c>
      <c r="IF27" s="119" t="s">
        <v>35</v>
      </c>
      <c r="IG27" s="119" t="s">
        <v>31</v>
      </c>
      <c r="IH27" s="119">
        <v>123.223</v>
      </c>
      <c r="II27" s="119" t="s">
        <v>33</v>
      </c>
    </row>
    <row r="28" spans="1:243" s="75" customFormat="1" ht="18.75" customHeight="1">
      <c r="A28" s="32">
        <v>2.02</v>
      </c>
      <c r="B28" s="126" t="s">
        <v>154</v>
      </c>
      <c r="C28" s="33" t="s">
        <v>54</v>
      </c>
      <c r="D28" s="153">
        <v>7</v>
      </c>
      <c r="E28" s="155" t="s">
        <v>158</v>
      </c>
      <c r="F28" s="35">
        <v>0</v>
      </c>
      <c r="G28" s="36"/>
      <c r="H28" s="37"/>
      <c r="I28" s="38" t="s">
        <v>34</v>
      </c>
      <c r="J28" s="39">
        <f t="shared" si="4"/>
        <v>1</v>
      </c>
      <c r="K28" s="40" t="s">
        <v>43</v>
      </c>
      <c r="L28" s="40" t="s">
        <v>7</v>
      </c>
      <c r="M28" s="41"/>
      <c r="N28" s="42"/>
      <c r="O28" s="42"/>
      <c r="P28" s="90"/>
      <c r="Q28" s="42"/>
      <c r="R28" s="42"/>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124">
        <f t="shared" si="5"/>
        <v>0</v>
      </c>
      <c r="BB28" s="91">
        <f t="shared" si="6"/>
        <v>0</v>
      </c>
      <c r="BC28" s="47" t="str">
        <f t="shared" si="7"/>
        <v>INR Zero Only</v>
      </c>
      <c r="IE28" s="119">
        <v>1.01</v>
      </c>
      <c r="IF28" s="119" t="s">
        <v>35</v>
      </c>
      <c r="IG28" s="119" t="s">
        <v>31</v>
      </c>
      <c r="IH28" s="119">
        <v>123.223</v>
      </c>
      <c r="II28" s="119" t="s">
        <v>33</v>
      </c>
    </row>
    <row r="29" spans="1:243" s="75" customFormat="1" ht="33" customHeight="1">
      <c r="A29" s="56" t="s">
        <v>41</v>
      </c>
      <c r="B29" s="56"/>
      <c r="C29" s="38"/>
      <c r="D29" s="38"/>
      <c r="E29" s="38"/>
      <c r="F29" s="38"/>
      <c r="G29" s="38"/>
      <c r="H29" s="92"/>
      <c r="I29" s="92"/>
      <c r="J29" s="92"/>
      <c r="K29" s="92"/>
      <c r="L29" s="38"/>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63">
        <f>SUM(BA13:BA28)</f>
        <v>0</v>
      </c>
      <c r="BB29" s="63">
        <f>SUM(BB13:BB28)</f>
        <v>0</v>
      </c>
      <c r="BC29" s="47" t="str">
        <f>SpellNumber($E$2,BB29)</f>
        <v>INR Zero Only</v>
      </c>
      <c r="IE29" s="119">
        <v>4</v>
      </c>
      <c r="IF29" s="119" t="s">
        <v>36</v>
      </c>
      <c r="IG29" s="119" t="s">
        <v>40</v>
      </c>
      <c r="IH29" s="119">
        <v>10</v>
      </c>
      <c r="II29" s="119" t="s">
        <v>33</v>
      </c>
    </row>
    <row r="30" spans="1:243" s="74" customFormat="1" ht="39" customHeight="1" hidden="1">
      <c r="A30" s="56" t="s">
        <v>45</v>
      </c>
      <c r="B30" s="56"/>
      <c r="C30" s="94"/>
      <c r="D30" s="127"/>
      <c r="E30" s="95" t="s">
        <v>42</v>
      </c>
      <c r="F30" s="96"/>
      <c r="G30" s="97"/>
      <c r="H30" s="49"/>
      <c r="I30" s="49"/>
      <c r="J30" s="49"/>
      <c r="K30" s="98"/>
      <c r="L30" s="99"/>
      <c r="M30" s="100"/>
      <c r="N30" s="49"/>
      <c r="O30" s="39"/>
      <c r="P30" s="39"/>
      <c r="Q30" s="39"/>
      <c r="R30" s="39"/>
      <c r="S30" s="3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101">
        <f>IF(ISBLANK(F30),0,IF(E30="Excess (+)",ROUND(BA29+(BA29*F30),2),IF(E30="Less (-)",ROUND(BA29+(BA29*F30*(-1)),2),0)))</f>
        <v>0</v>
      </c>
      <c r="BB30" s="102">
        <f>ROUND(BA30,0)</f>
        <v>0</v>
      </c>
      <c r="BC30" s="47" t="str">
        <f>SpellNumber(L30,BB30)</f>
        <v> Zero Only</v>
      </c>
      <c r="IE30" s="120"/>
      <c r="IF30" s="120"/>
      <c r="IG30" s="120"/>
      <c r="IH30" s="120"/>
      <c r="II30" s="120"/>
    </row>
    <row r="31" spans="1:243" s="74" customFormat="1" ht="51" customHeight="1">
      <c r="A31" s="56" t="s">
        <v>44</v>
      </c>
      <c r="B31" s="56"/>
      <c r="C31" s="157" t="str">
        <f>SpellNumber($E$2,BB29)</f>
        <v>INR Zero Only</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IE31" s="120"/>
      <c r="IF31" s="120"/>
      <c r="IG31" s="120"/>
      <c r="IH31" s="120"/>
      <c r="II31" s="120"/>
    </row>
    <row r="32" spans="3:243" s="118" customFormat="1" ht="14.25">
      <c r="C32" s="121"/>
      <c r="D32" s="121"/>
      <c r="E32" s="121"/>
      <c r="F32" s="121"/>
      <c r="G32" s="121"/>
      <c r="H32" s="121"/>
      <c r="I32" s="121"/>
      <c r="J32" s="121"/>
      <c r="K32" s="121"/>
      <c r="L32" s="121"/>
      <c r="M32" s="121"/>
      <c r="O32" s="121"/>
      <c r="BA32" s="121"/>
      <c r="BC32" s="121"/>
      <c r="IE32" s="18"/>
      <c r="IF32" s="18"/>
      <c r="IG32" s="18"/>
      <c r="IH32" s="18"/>
      <c r="II32" s="18"/>
    </row>
  </sheetData>
  <sheetProtection password="CA9C" sheet="1"/>
  <mergeCells count="8">
    <mergeCell ref="A9:BC9"/>
    <mergeCell ref="C31:BC31"/>
    <mergeCell ref="A1:L1"/>
    <mergeCell ref="A4:BC4"/>
    <mergeCell ref="A5:BC5"/>
    <mergeCell ref="A6:BC6"/>
    <mergeCell ref="A7:BC7"/>
    <mergeCell ref="B8:BC8"/>
  </mergeCells>
  <dataValidations count="20">
    <dataValidation allowBlank="1" showInputMessage="1" showErrorMessage="1" promptTitle="Addition / Deduction" prompt="Please Choose the correct One" sqref="J14:J28"/>
    <dataValidation type="list" showInputMessage="1" showErrorMessage="1" sqref="I14:I28">
      <formula1>"Excess(+), Less(-)"</formula1>
    </dataValidation>
    <dataValidation allowBlank="1" showInputMessage="1" showErrorMessage="1" promptTitle="Itemcode/Make" prompt="Please enter text" sqref="C14:C28"/>
    <dataValidation type="decimal" allowBlank="1" showInputMessage="1" showErrorMessage="1" promptTitle="Rate Entry" prompt="Please enter the Other Taxes2 in Rupees for this item. " errorTitle="Invaid Entry" error="Only Numeric Values are allowed. " sqref="N14: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8">
      <formula1>0</formula1>
      <formula2>999999999999999</formula2>
    </dataValidation>
    <dataValidation type="decimal" allowBlank="1" showInputMessage="1" showErrorMessage="1" promptTitle="Quantity" prompt="Please enter the Quantity for this item. " errorTitle="Invalid Entry" error="Only Numeric Values are allowed. " sqref="F14:F28 D14:D28">
      <formula1>0</formula1>
      <formula2>999999999999999</formula2>
    </dataValidation>
    <dataValidation type="list" allowBlank="1" showInputMessage="1" showErrorMessage="1" sqref="K14:K28">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allowBlank="1" showInputMessage="1" showErrorMessage="1" errorTitle="Invalid Entry" error="Only Numeric Values are allowed. " sqref="A14 A26 A28 A16 A18 A20 A22 A2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list" allowBlank="1" showInputMessage="1" showErrorMessage="1" sqref="L13:L28">
      <formula1>"INR"</formula1>
    </dataValidation>
  </dataValidations>
  <printOptions/>
  <pageMargins left="0.55" right="0.33" top="0.61" bottom="0.51" header="0.3" footer="0.3"/>
  <pageSetup fitToHeight="0" fitToWidth="1"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sheetPr codeName="Sheet21">
    <tabColor theme="4" tint="-0.4999699890613556"/>
    <pageSetUpPr fitToPage="1"/>
  </sheetPr>
  <dimension ref="A1:II32"/>
  <sheetViews>
    <sheetView showGridLines="0" zoomScale="80" zoomScaleNormal="80" zoomScalePageLayoutView="0" workbookViewId="0" topLeftCell="A8">
      <selection activeCell="A9" sqref="A9:BC9"/>
    </sheetView>
  </sheetViews>
  <sheetFormatPr defaultColWidth="9.140625" defaultRowHeight="15"/>
  <cols>
    <col min="1" max="1" width="14.57421875" style="121" customWidth="1"/>
    <col min="2" max="2" width="51.57421875" style="121" customWidth="1"/>
    <col min="3" max="3" width="13.7109375" style="121" hidden="1" customWidth="1"/>
    <col min="4" max="4" width="14.57421875" style="121" customWidth="1"/>
    <col min="5" max="5" width="11.28125" style="121" customWidth="1"/>
    <col min="6" max="6" width="14.421875" style="121" hidden="1" customWidth="1"/>
    <col min="7" max="7" width="14.140625" style="121" hidden="1" customWidth="1"/>
    <col min="8" max="9" width="12.140625" style="121" hidden="1" customWidth="1"/>
    <col min="10" max="10" width="9.00390625" style="121" hidden="1" customWidth="1"/>
    <col min="11" max="11" width="19.57421875" style="121" hidden="1" customWidth="1"/>
    <col min="12" max="12" width="14.28125" style="121" hidden="1" customWidth="1"/>
    <col min="13" max="13" width="19.00390625" style="121" customWidth="1"/>
    <col min="14" max="14" width="15.28125" style="122" hidden="1" customWidth="1"/>
    <col min="15" max="15" width="14.28125" style="121" hidden="1" customWidth="1"/>
    <col min="16" max="16" width="17.28125" style="121" hidden="1" customWidth="1"/>
    <col min="17" max="17" width="18.421875" style="121" hidden="1" customWidth="1"/>
    <col min="18" max="18" width="17.421875" style="121" hidden="1" customWidth="1"/>
    <col min="19" max="19" width="14.7109375" style="121" hidden="1" customWidth="1"/>
    <col min="20" max="20" width="14.8515625" style="121" hidden="1" customWidth="1"/>
    <col min="21" max="21" width="16.421875" style="121" hidden="1" customWidth="1"/>
    <col min="22" max="22" width="13.00390625" style="121" hidden="1" customWidth="1"/>
    <col min="23" max="51" width="9.140625" style="121" hidden="1" customWidth="1"/>
    <col min="52" max="52" width="10.28125" style="121" hidden="1" customWidth="1"/>
    <col min="53" max="53" width="20.28125" style="121" customWidth="1"/>
    <col min="54" max="54" width="18.8515625" style="121" hidden="1" customWidth="1"/>
    <col min="55" max="55" width="43.57421875" style="121" customWidth="1"/>
    <col min="56" max="238" width="9.140625" style="121" customWidth="1"/>
    <col min="239" max="243" width="9.140625" style="18" customWidth="1"/>
    <col min="244" max="16384" width="9.140625" style="121" customWidth="1"/>
  </cols>
  <sheetData>
    <row r="1" spans="1:243" s="22" customFormat="1" ht="25.5" customHeight="1">
      <c r="A1" s="160" t="str">
        <f>B2&amp;" BoQ"</f>
        <v>Item Rate BoQ</v>
      </c>
      <c r="B1" s="160"/>
      <c r="C1" s="160"/>
      <c r="D1" s="160"/>
      <c r="E1" s="160"/>
      <c r="F1" s="160"/>
      <c r="G1" s="160"/>
      <c r="H1" s="160"/>
      <c r="I1" s="160"/>
      <c r="J1" s="160"/>
      <c r="K1" s="160"/>
      <c r="L1" s="160"/>
      <c r="M1" s="78"/>
      <c r="N1" s="78"/>
      <c r="O1" s="79"/>
      <c r="P1" s="79"/>
      <c r="Q1" s="80"/>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IE1" s="24"/>
      <c r="IF1" s="24"/>
      <c r="IG1" s="24"/>
      <c r="IH1" s="24"/>
      <c r="II1" s="24"/>
    </row>
    <row r="2" spans="1:55" s="22" customFormat="1" ht="25.5" customHeight="1" hidden="1">
      <c r="A2" s="20" t="s">
        <v>3</v>
      </c>
      <c r="B2" s="20" t="s">
        <v>4</v>
      </c>
      <c r="C2" s="21" t="s">
        <v>5</v>
      </c>
      <c r="D2" s="21" t="s">
        <v>6</v>
      </c>
      <c r="E2" s="20" t="s">
        <v>7</v>
      </c>
      <c r="F2" s="78"/>
      <c r="G2" s="78"/>
      <c r="H2" s="78"/>
      <c r="I2" s="78"/>
      <c r="J2" s="81"/>
      <c r="K2" s="81"/>
      <c r="L2" s="81"/>
      <c r="M2" s="78"/>
      <c r="N2" s="78"/>
      <c r="O2" s="79"/>
      <c r="P2" s="79"/>
      <c r="Q2" s="80"/>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243" s="22" customFormat="1" ht="30" customHeight="1" hidden="1">
      <c r="A3" s="78" t="s">
        <v>8</v>
      </c>
      <c r="B3" s="78"/>
      <c r="C3" s="78" t="s">
        <v>9</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IE3" s="24"/>
      <c r="IF3" s="24"/>
      <c r="IG3" s="24"/>
      <c r="IH3" s="24"/>
      <c r="II3" s="24"/>
    </row>
    <row r="4" spans="1:243" s="112" customFormat="1" ht="30.75" customHeight="1">
      <c r="A4" s="161" t="s">
        <v>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IE4" s="113"/>
      <c r="IF4" s="113"/>
      <c r="IG4" s="113"/>
      <c r="IH4" s="113"/>
      <c r="II4" s="113"/>
    </row>
    <row r="5" spans="1:243" s="112" customFormat="1" ht="30.75" customHeight="1">
      <c r="A5" s="161" t="s">
        <v>110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IE5" s="113"/>
      <c r="IF5" s="113"/>
      <c r="IG5" s="113"/>
      <c r="IH5" s="113"/>
      <c r="II5" s="113"/>
    </row>
    <row r="6" spans="1:243" s="112" customFormat="1" ht="30.75" customHeight="1">
      <c r="A6" s="161" t="s">
        <v>127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IE6" s="113"/>
      <c r="IF6" s="113"/>
      <c r="IG6" s="113"/>
      <c r="IH6" s="113"/>
      <c r="II6" s="113"/>
    </row>
    <row r="7" spans="1:243" s="112" customFormat="1" ht="29.25" customHeight="1" hidden="1">
      <c r="A7" s="162" t="s">
        <v>10</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IE7" s="113"/>
      <c r="IF7" s="113"/>
      <c r="IG7" s="113"/>
      <c r="IH7" s="113"/>
      <c r="II7" s="113"/>
    </row>
    <row r="8" spans="1:243" s="114" customFormat="1" ht="65.25" customHeight="1">
      <c r="A8" s="82" t="s">
        <v>46</v>
      </c>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IE8" s="115"/>
      <c r="IF8" s="115"/>
      <c r="IG8" s="115"/>
      <c r="IH8" s="115"/>
      <c r="II8" s="115"/>
    </row>
    <row r="9" spans="1:243" s="116" customFormat="1" ht="74.25" customHeight="1">
      <c r="A9" s="158" t="s">
        <v>160</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IE9" s="117"/>
      <c r="IF9" s="117"/>
      <c r="IG9" s="117"/>
      <c r="IH9" s="117"/>
      <c r="II9" s="117"/>
    </row>
    <row r="10" spans="1:243" s="118" customFormat="1" ht="18.75" customHeight="1">
      <c r="A10" s="31" t="s">
        <v>67</v>
      </c>
      <c r="B10" s="31" t="s">
        <v>68</v>
      </c>
      <c r="C10" s="31" t="s">
        <v>68</v>
      </c>
      <c r="D10" s="31" t="s">
        <v>67</v>
      </c>
      <c r="E10" s="31" t="s">
        <v>68</v>
      </c>
      <c r="F10" s="31" t="s">
        <v>11</v>
      </c>
      <c r="G10" s="31" t="s">
        <v>11</v>
      </c>
      <c r="H10" s="31" t="s">
        <v>12</v>
      </c>
      <c r="I10" s="31" t="s">
        <v>68</v>
      </c>
      <c r="J10" s="31" t="s">
        <v>67</v>
      </c>
      <c r="K10" s="31" t="s">
        <v>69</v>
      </c>
      <c r="L10" s="31" t="s">
        <v>68</v>
      </c>
      <c r="M10" s="31" t="s">
        <v>67</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67</v>
      </c>
      <c r="AU10" s="31" t="s">
        <v>67</v>
      </c>
      <c r="AV10" s="31" t="s">
        <v>12</v>
      </c>
      <c r="AW10" s="31" t="s">
        <v>12</v>
      </c>
      <c r="AX10" s="31" t="s">
        <v>67</v>
      </c>
      <c r="AY10" s="31" t="s">
        <v>67</v>
      </c>
      <c r="AZ10" s="31" t="s">
        <v>13</v>
      </c>
      <c r="BA10" s="31" t="s">
        <v>67</v>
      </c>
      <c r="BB10" s="31" t="s">
        <v>67</v>
      </c>
      <c r="BC10" s="31" t="s">
        <v>68</v>
      </c>
      <c r="IE10" s="18"/>
      <c r="IF10" s="18"/>
      <c r="IG10" s="18"/>
      <c r="IH10" s="18"/>
      <c r="II10" s="18"/>
    </row>
    <row r="11" spans="1:243" s="118" customFormat="1" ht="94.5" customHeight="1">
      <c r="A11" s="31" t="s">
        <v>0</v>
      </c>
      <c r="B11" s="31" t="s">
        <v>14</v>
      </c>
      <c r="C11" s="31" t="s">
        <v>1</v>
      </c>
      <c r="D11" s="31" t="s">
        <v>15</v>
      </c>
      <c r="E11" s="31" t="s">
        <v>16</v>
      </c>
      <c r="F11" s="31" t="s">
        <v>70</v>
      </c>
      <c r="G11" s="31"/>
      <c r="H11" s="31"/>
      <c r="I11" s="31" t="s">
        <v>17</v>
      </c>
      <c r="J11" s="31" t="s">
        <v>18</v>
      </c>
      <c r="K11" s="31" t="s">
        <v>19</v>
      </c>
      <c r="L11" s="31" t="s">
        <v>20</v>
      </c>
      <c r="M11" s="83" t="s">
        <v>71</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84" t="s">
        <v>72</v>
      </c>
      <c r="BB11" s="85" t="s">
        <v>28</v>
      </c>
      <c r="BC11" s="85" t="s">
        <v>29</v>
      </c>
      <c r="IE11" s="18"/>
      <c r="IF11" s="18"/>
      <c r="IG11" s="18"/>
      <c r="IH11" s="18"/>
      <c r="II11" s="18"/>
    </row>
    <row r="12" spans="1:243" s="118" customFormat="1" ht="14.25">
      <c r="A12" s="31">
        <v>1</v>
      </c>
      <c r="B12" s="31">
        <v>2</v>
      </c>
      <c r="C12" s="31">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8"/>
      <c r="IF12" s="18"/>
      <c r="IG12" s="18"/>
      <c r="IH12" s="18"/>
      <c r="II12" s="18"/>
    </row>
    <row r="13" spans="1:243" s="118" customFormat="1" ht="14.25">
      <c r="A13" s="31">
        <v>1</v>
      </c>
      <c r="B13" s="125" t="s">
        <v>84</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IE13" s="18"/>
      <c r="IF13" s="18"/>
      <c r="IG13" s="18"/>
      <c r="IH13" s="18"/>
      <c r="II13" s="18"/>
    </row>
    <row r="14" spans="1:243" s="75" customFormat="1" ht="14.25">
      <c r="A14" s="32">
        <v>1.1</v>
      </c>
      <c r="B14" s="126" t="s">
        <v>85</v>
      </c>
      <c r="C14" s="33" t="s">
        <v>31</v>
      </c>
      <c r="D14" s="137">
        <v>1.1</v>
      </c>
      <c r="E14" s="139" t="s">
        <v>90</v>
      </c>
      <c r="F14" s="35">
        <v>0</v>
      </c>
      <c r="G14" s="36"/>
      <c r="H14" s="37"/>
      <c r="I14" s="38" t="s">
        <v>34</v>
      </c>
      <c r="J14" s="39">
        <f aca="true" t="shared" si="0" ref="J14:J19">IF(I14="Less(-)",-1,1)</f>
        <v>1</v>
      </c>
      <c r="K14" s="40" t="s">
        <v>43</v>
      </c>
      <c r="L14" s="40" t="s">
        <v>7</v>
      </c>
      <c r="M14" s="41"/>
      <c r="N14" s="42"/>
      <c r="O14" s="42"/>
      <c r="P14" s="90"/>
      <c r="Q14" s="42"/>
      <c r="R14" s="42"/>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124">
        <f aca="true" t="shared" si="1" ref="BA14:BA19">total_amount_ba($B$2,$D$2,D14,F14,J14,K14,M14)</f>
        <v>0</v>
      </c>
      <c r="BB14" s="91">
        <f aca="true" t="shared" si="2" ref="BB14:BB19">BA14+SUM(N14:AZ14)</f>
        <v>0</v>
      </c>
      <c r="BC14" s="47" t="str">
        <f aca="true" t="shared" si="3" ref="BC14:BC19">SpellNumber(L14,BB14)</f>
        <v>INR Zero Only</v>
      </c>
      <c r="IE14" s="119">
        <v>1.01</v>
      </c>
      <c r="IF14" s="119" t="s">
        <v>35</v>
      </c>
      <c r="IG14" s="119" t="s">
        <v>31</v>
      </c>
      <c r="IH14" s="119">
        <v>123.223</v>
      </c>
      <c r="II14" s="119" t="s">
        <v>33</v>
      </c>
    </row>
    <row r="15" spans="1:243" s="75" customFormat="1" ht="14.25">
      <c r="A15" s="130">
        <v>1.2</v>
      </c>
      <c r="B15" s="126" t="s">
        <v>128</v>
      </c>
      <c r="C15" s="33" t="s">
        <v>37</v>
      </c>
      <c r="D15" s="136">
        <v>2</v>
      </c>
      <c r="E15" s="139" t="s">
        <v>33</v>
      </c>
      <c r="F15" s="35">
        <v>0</v>
      </c>
      <c r="G15" s="36"/>
      <c r="H15" s="37"/>
      <c r="I15" s="38" t="s">
        <v>34</v>
      </c>
      <c r="J15" s="39">
        <f t="shared" si="0"/>
        <v>1</v>
      </c>
      <c r="K15" s="40" t="s">
        <v>43</v>
      </c>
      <c r="L15" s="40" t="s">
        <v>7</v>
      </c>
      <c r="M15" s="41"/>
      <c r="N15" s="42"/>
      <c r="O15" s="42"/>
      <c r="P15" s="90"/>
      <c r="Q15" s="42"/>
      <c r="R15" s="42"/>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124">
        <f t="shared" si="1"/>
        <v>0</v>
      </c>
      <c r="BB15" s="91">
        <f t="shared" si="2"/>
        <v>0</v>
      </c>
      <c r="BC15" s="47" t="str">
        <f t="shared" si="3"/>
        <v>INR Zero Only</v>
      </c>
      <c r="IE15" s="119">
        <v>1.01</v>
      </c>
      <c r="IF15" s="119" t="s">
        <v>35</v>
      </c>
      <c r="IG15" s="119" t="s">
        <v>31</v>
      </c>
      <c r="IH15" s="119">
        <v>123.223</v>
      </c>
      <c r="II15" s="119" t="s">
        <v>33</v>
      </c>
    </row>
    <row r="16" spans="1:243" s="75" customFormat="1" ht="31.5" customHeight="1">
      <c r="A16" s="130">
        <v>1.3</v>
      </c>
      <c r="B16" s="140" t="s">
        <v>129</v>
      </c>
      <c r="C16" s="33" t="s">
        <v>38</v>
      </c>
      <c r="D16" s="136">
        <v>2</v>
      </c>
      <c r="E16" s="123" t="s">
        <v>33</v>
      </c>
      <c r="F16" s="35">
        <v>0</v>
      </c>
      <c r="G16" s="36"/>
      <c r="H16" s="37"/>
      <c r="I16" s="38" t="s">
        <v>34</v>
      </c>
      <c r="J16" s="39">
        <f t="shared" si="0"/>
        <v>1</v>
      </c>
      <c r="K16" s="40" t="s">
        <v>43</v>
      </c>
      <c r="L16" s="40" t="s">
        <v>7</v>
      </c>
      <c r="M16" s="41"/>
      <c r="N16" s="42"/>
      <c r="O16" s="42"/>
      <c r="P16" s="90"/>
      <c r="Q16" s="42"/>
      <c r="R16" s="42"/>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124">
        <f t="shared" si="1"/>
        <v>0</v>
      </c>
      <c r="BB16" s="91">
        <f t="shared" si="2"/>
        <v>0</v>
      </c>
      <c r="BC16" s="47" t="str">
        <f t="shared" si="3"/>
        <v>INR Zero Only</v>
      </c>
      <c r="IE16" s="119">
        <v>1.01</v>
      </c>
      <c r="IF16" s="119" t="s">
        <v>35</v>
      </c>
      <c r="IG16" s="119" t="s">
        <v>31</v>
      </c>
      <c r="IH16" s="119">
        <v>123.223</v>
      </c>
      <c r="II16" s="119" t="s">
        <v>33</v>
      </c>
    </row>
    <row r="17" spans="1:243" s="75" customFormat="1" ht="14.25">
      <c r="A17" s="32">
        <v>1.4</v>
      </c>
      <c r="B17" s="140" t="s">
        <v>130</v>
      </c>
      <c r="C17" s="33" t="s">
        <v>39</v>
      </c>
      <c r="D17" s="136">
        <v>10</v>
      </c>
      <c r="E17" s="123" t="s">
        <v>33</v>
      </c>
      <c r="F17" s="35">
        <v>0</v>
      </c>
      <c r="G17" s="36"/>
      <c r="H17" s="37"/>
      <c r="I17" s="38" t="s">
        <v>34</v>
      </c>
      <c r="J17" s="39">
        <f t="shared" si="0"/>
        <v>1</v>
      </c>
      <c r="K17" s="40" t="s">
        <v>43</v>
      </c>
      <c r="L17" s="40" t="s">
        <v>7</v>
      </c>
      <c r="M17" s="41"/>
      <c r="N17" s="42"/>
      <c r="O17" s="42"/>
      <c r="P17" s="90"/>
      <c r="Q17" s="42"/>
      <c r="R17" s="42"/>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124">
        <f t="shared" si="1"/>
        <v>0</v>
      </c>
      <c r="BB17" s="91">
        <f t="shared" si="2"/>
        <v>0</v>
      </c>
      <c r="BC17" s="47" t="str">
        <f t="shared" si="3"/>
        <v>INR Zero Only</v>
      </c>
      <c r="IE17" s="119">
        <v>1.01</v>
      </c>
      <c r="IF17" s="119" t="s">
        <v>35</v>
      </c>
      <c r="IG17" s="119" t="s">
        <v>31</v>
      </c>
      <c r="IH17" s="119">
        <v>123.223</v>
      </c>
      <c r="II17" s="119" t="s">
        <v>33</v>
      </c>
    </row>
    <row r="18" spans="1:243" s="75" customFormat="1" ht="14.25">
      <c r="A18" s="130">
        <v>1.5</v>
      </c>
      <c r="B18" s="140" t="s">
        <v>87</v>
      </c>
      <c r="C18" s="33" t="s">
        <v>40</v>
      </c>
      <c r="D18" s="136">
        <v>40</v>
      </c>
      <c r="E18" s="123" t="s">
        <v>33</v>
      </c>
      <c r="F18" s="35">
        <v>0</v>
      </c>
      <c r="G18" s="36"/>
      <c r="H18" s="37"/>
      <c r="I18" s="38" t="s">
        <v>34</v>
      </c>
      <c r="J18" s="39">
        <f t="shared" si="0"/>
        <v>1</v>
      </c>
      <c r="K18" s="40" t="s">
        <v>43</v>
      </c>
      <c r="L18" s="40" t="s">
        <v>7</v>
      </c>
      <c r="M18" s="41"/>
      <c r="N18" s="42"/>
      <c r="O18" s="42"/>
      <c r="P18" s="90"/>
      <c r="Q18" s="42"/>
      <c r="R18" s="42"/>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124">
        <f t="shared" si="1"/>
        <v>0</v>
      </c>
      <c r="BB18" s="91">
        <f t="shared" si="2"/>
        <v>0</v>
      </c>
      <c r="BC18" s="47" t="str">
        <f t="shared" si="3"/>
        <v>INR Zero Only</v>
      </c>
      <c r="IE18" s="119">
        <v>1.01</v>
      </c>
      <c r="IF18" s="119" t="s">
        <v>35</v>
      </c>
      <c r="IG18" s="119" t="s">
        <v>31</v>
      </c>
      <c r="IH18" s="119">
        <v>123.223</v>
      </c>
      <c r="II18" s="119" t="s">
        <v>33</v>
      </c>
    </row>
    <row r="19" spans="1:243" s="75" customFormat="1" ht="14.25">
      <c r="A19" s="32">
        <v>1.6</v>
      </c>
      <c r="B19" s="140" t="s">
        <v>86</v>
      </c>
      <c r="C19" s="33" t="s">
        <v>48</v>
      </c>
      <c r="D19" s="136">
        <v>2</v>
      </c>
      <c r="E19" s="123" t="s">
        <v>33</v>
      </c>
      <c r="F19" s="35">
        <v>0</v>
      </c>
      <c r="G19" s="36"/>
      <c r="H19" s="37"/>
      <c r="I19" s="38" t="s">
        <v>34</v>
      </c>
      <c r="J19" s="39">
        <f t="shared" si="0"/>
        <v>1</v>
      </c>
      <c r="K19" s="40" t="s">
        <v>43</v>
      </c>
      <c r="L19" s="40" t="s">
        <v>7</v>
      </c>
      <c r="M19" s="41"/>
      <c r="N19" s="42"/>
      <c r="O19" s="42"/>
      <c r="P19" s="90"/>
      <c r="Q19" s="42"/>
      <c r="R19" s="42"/>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124">
        <f t="shared" si="1"/>
        <v>0</v>
      </c>
      <c r="BB19" s="91">
        <f t="shared" si="2"/>
        <v>0</v>
      </c>
      <c r="BC19" s="47" t="str">
        <f t="shared" si="3"/>
        <v>INR Zero Only</v>
      </c>
      <c r="IE19" s="119">
        <v>1.01</v>
      </c>
      <c r="IF19" s="119" t="s">
        <v>35</v>
      </c>
      <c r="IG19" s="119" t="s">
        <v>31</v>
      </c>
      <c r="IH19" s="119">
        <v>123.223</v>
      </c>
      <c r="II19" s="119" t="s">
        <v>33</v>
      </c>
    </row>
    <row r="20" spans="1:243" s="118" customFormat="1" ht="14.25">
      <c r="A20" s="31">
        <v>2</v>
      </c>
      <c r="B20" s="125" t="s">
        <v>132</v>
      </c>
      <c r="C20" s="31"/>
      <c r="D20" s="45"/>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IE20" s="18"/>
      <c r="IF20" s="18"/>
      <c r="IG20" s="18"/>
      <c r="IH20" s="18"/>
      <c r="II20" s="18"/>
    </row>
    <row r="21" spans="1:243" s="75" customFormat="1" ht="42.75">
      <c r="A21" s="130">
        <v>2.01</v>
      </c>
      <c r="B21" s="140" t="s">
        <v>131</v>
      </c>
      <c r="C21" s="33" t="s">
        <v>65</v>
      </c>
      <c r="D21" s="136">
        <v>0.77</v>
      </c>
      <c r="E21" s="123" t="s">
        <v>90</v>
      </c>
      <c r="F21" s="35">
        <v>0</v>
      </c>
      <c r="G21" s="36"/>
      <c r="H21" s="37"/>
      <c r="I21" s="38" t="s">
        <v>34</v>
      </c>
      <c r="J21" s="39">
        <f aca="true" t="shared" si="4" ref="J21:J28">IF(I21="Less(-)",-1,1)</f>
        <v>1</v>
      </c>
      <c r="K21" s="40" t="s">
        <v>43</v>
      </c>
      <c r="L21" s="40" t="s">
        <v>7</v>
      </c>
      <c r="M21" s="41"/>
      <c r="N21" s="42"/>
      <c r="O21" s="42"/>
      <c r="P21" s="90"/>
      <c r="Q21" s="42"/>
      <c r="R21" s="42"/>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124">
        <f aca="true" t="shared" si="5" ref="BA21:BA28">total_amount_ba($B$2,$D$2,D21,F21,J21,K21,M21)</f>
        <v>0</v>
      </c>
      <c r="BB21" s="91">
        <f aca="true" t="shared" si="6" ref="BB21:BB28">BA21+SUM(N21:AZ21)</f>
        <v>0</v>
      </c>
      <c r="BC21" s="47" t="str">
        <f aca="true" t="shared" si="7" ref="BC21:BC28">SpellNumber(L21,BB21)</f>
        <v>INR Zero Only</v>
      </c>
      <c r="IE21" s="119">
        <v>1.01</v>
      </c>
      <c r="IF21" s="119" t="s">
        <v>35</v>
      </c>
      <c r="IG21" s="119" t="s">
        <v>31</v>
      </c>
      <c r="IH21" s="119">
        <v>123.223</v>
      </c>
      <c r="II21" s="119" t="s">
        <v>33</v>
      </c>
    </row>
    <row r="22" spans="1:243" s="75" customFormat="1" ht="28.5">
      <c r="A22" s="32">
        <v>2.02</v>
      </c>
      <c r="B22" s="140" t="s">
        <v>133</v>
      </c>
      <c r="C22" s="33" t="s">
        <v>49</v>
      </c>
      <c r="D22" s="136">
        <v>2</v>
      </c>
      <c r="E22" s="123" t="s">
        <v>33</v>
      </c>
      <c r="F22" s="35">
        <v>0</v>
      </c>
      <c r="G22" s="36"/>
      <c r="H22" s="37"/>
      <c r="I22" s="38" t="s">
        <v>34</v>
      </c>
      <c r="J22" s="39">
        <f t="shared" si="4"/>
        <v>1</v>
      </c>
      <c r="K22" s="40" t="s">
        <v>43</v>
      </c>
      <c r="L22" s="40" t="s">
        <v>7</v>
      </c>
      <c r="M22" s="41"/>
      <c r="N22" s="42"/>
      <c r="O22" s="42"/>
      <c r="P22" s="90"/>
      <c r="Q22" s="42"/>
      <c r="R22" s="42"/>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124">
        <f t="shared" si="5"/>
        <v>0</v>
      </c>
      <c r="BB22" s="91">
        <f t="shared" si="6"/>
        <v>0</v>
      </c>
      <c r="BC22" s="47" t="str">
        <f t="shared" si="7"/>
        <v>INR Zero Only</v>
      </c>
      <c r="IE22" s="119">
        <v>1.01</v>
      </c>
      <c r="IF22" s="119" t="s">
        <v>35</v>
      </c>
      <c r="IG22" s="119" t="s">
        <v>31</v>
      </c>
      <c r="IH22" s="119">
        <v>123.223</v>
      </c>
      <c r="II22" s="119" t="s">
        <v>33</v>
      </c>
    </row>
    <row r="23" spans="1:243" s="75" customFormat="1" ht="28.5">
      <c r="A23" s="130">
        <v>2.03</v>
      </c>
      <c r="B23" s="140" t="s">
        <v>134</v>
      </c>
      <c r="C23" s="33" t="s">
        <v>50</v>
      </c>
      <c r="D23" s="136">
        <v>2</v>
      </c>
      <c r="E23" s="123" t="s">
        <v>33</v>
      </c>
      <c r="F23" s="35">
        <v>0</v>
      </c>
      <c r="G23" s="36"/>
      <c r="H23" s="37"/>
      <c r="I23" s="38" t="s">
        <v>34</v>
      </c>
      <c r="J23" s="39">
        <f t="shared" si="4"/>
        <v>1</v>
      </c>
      <c r="K23" s="40" t="s">
        <v>43</v>
      </c>
      <c r="L23" s="40" t="s">
        <v>7</v>
      </c>
      <c r="M23" s="41"/>
      <c r="N23" s="42"/>
      <c r="O23" s="42"/>
      <c r="P23" s="90"/>
      <c r="Q23" s="42"/>
      <c r="R23" s="42"/>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124">
        <f t="shared" si="5"/>
        <v>0</v>
      </c>
      <c r="BB23" s="91">
        <f t="shared" si="6"/>
        <v>0</v>
      </c>
      <c r="BC23" s="47" t="str">
        <f t="shared" si="7"/>
        <v>INR Zero Only</v>
      </c>
      <c r="IE23" s="119">
        <v>1.01</v>
      </c>
      <c r="IF23" s="119" t="s">
        <v>35</v>
      </c>
      <c r="IG23" s="119" t="s">
        <v>31</v>
      </c>
      <c r="IH23" s="119">
        <v>123.223</v>
      </c>
      <c r="II23" s="119" t="s">
        <v>33</v>
      </c>
    </row>
    <row r="24" spans="1:243" s="75" customFormat="1" ht="28.5">
      <c r="A24" s="130">
        <v>2.04</v>
      </c>
      <c r="B24" s="140" t="s">
        <v>135</v>
      </c>
      <c r="C24" s="33" t="s">
        <v>51</v>
      </c>
      <c r="D24" s="136">
        <v>2</v>
      </c>
      <c r="E24" s="123" t="s">
        <v>33</v>
      </c>
      <c r="F24" s="35">
        <v>0</v>
      </c>
      <c r="G24" s="36"/>
      <c r="H24" s="37"/>
      <c r="I24" s="38" t="s">
        <v>34</v>
      </c>
      <c r="J24" s="39">
        <f t="shared" si="4"/>
        <v>1</v>
      </c>
      <c r="K24" s="40" t="s">
        <v>43</v>
      </c>
      <c r="L24" s="40" t="s">
        <v>7</v>
      </c>
      <c r="M24" s="41"/>
      <c r="N24" s="42"/>
      <c r="O24" s="42"/>
      <c r="P24" s="90"/>
      <c r="Q24" s="42"/>
      <c r="R24" s="42"/>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124">
        <f t="shared" si="5"/>
        <v>0</v>
      </c>
      <c r="BB24" s="91">
        <f t="shared" si="6"/>
        <v>0</v>
      </c>
      <c r="BC24" s="47" t="str">
        <f t="shared" si="7"/>
        <v>INR Zero Only</v>
      </c>
      <c r="IE24" s="119">
        <v>1.01</v>
      </c>
      <c r="IF24" s="119" t="s">
        <v>35</v>
      </c>
      <c r="IG24" s="119" t="s">
        <v>31</v>
      </c>
      <c r="IH24" s="119">
        <v>123.223</v>
      </c>
      <c r="II24" s="119" t="s">
        <v>33</v>
      </c>
    </row>
    <row r="25" spans="1:243" s="75" customFormat="1" ht="14.25">
      <c r="A25" s="32">
        <v>2.05</v>
      </c>
      <c r="B25" s="140" t="s">
        <v>88</v>
      </c>
      <c r="C25" s="33" t="s">
        <v>64</v>
      </c>
      <c r="D25" s="136">
        <v>10</v>
      </c>
      <c r="E25" s="123" t="s">
        <v>33</v>
      </c>
      <c r="F25" s="35">
        <v>0</v>
      </c>
      <c r="G25" s="36"/>
      <c r="H25" s="37"/>
      <c r="I25" s="38" t="s">
        <v>34</v>
      </c>
      <c r="J25" s="39">
        <f t="shared" si="4"/>
        <v>1</v>
      </c>
      <c r="K25" s="40" t="s">
        <v>43</v>
      </c>
      <c r="L25" s="40" t="s">
        <v>7</v>
      </c>
      <c r="M25" s="41"/>
      <c r="N25" s="42"/>
      <c r="O25" s="42"/>
      <c r="P25" s="90"/>
      <c r="Q25" s="42"/>
      <c r="R25" s="42"/>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124">
        <f t="shared" si="5"/>
        <v>0</v>
      </c>
      <c r="BB25" s="91">
        <f t="shared" si="6"/>
        <v>0</v>
      </c>
      <c r="BC25" s="47" t="str">
        <f t="shared" si="7"/>
        <v>INR Zero Only</v>
      </c>
      <c r="IE25" s="119">
        <v>1.01</v>
      </c>
      <c r="IF25" s="119" t="s">
        <v>35</v>
      </c>
      <c r="IG25" s="119" t="s">
        <v>31</v>
      </c>
      <c r="IH25" s="119">
        <v>123.223</v>
      </c>
      <c r="II25" s="119" t="s">
        <v>33</v>
      </c>
    </row>
    <row r="26" spans="1:243" s="75" customFormat="1" ht="14.25">
      <c r="A26" s="32">
        <v>2.06</v>
      </c>
      <c r="B26" s="126" t="s">
        <v>89</v>
      </c>
      <c r="C26" s="33" t="s">
        <v>52</v>
      </c>
      <c r="D26" s="137">
        <v>40</v>
      </c>
      <c r="E26" s="139" t="s">
        <v>33</v>
      </c>
      <c r="F26" s="35">
        <v>0</v>
      </c>
      <c r="G26" s="36"/>
      <c r="H26" s="37"/>
      <c r="I26" s="38" t="s">
        <v>34</v>
      </c>
      <c r="J26" s="39">
        <f t="shared" si="4"/>
        <v>1</v>
      </c>
      <c r="K26" s="40" t="s">
        <v>43</v>
      </c>
      <c r="L26" s="40" t="s">
        <v>7</v>
      </c>
      <c r="M26" s="41"/>
      <c r="N26" s="42"/>
      <c r="O26" s="42"/>
      <c r="P26" s="90"/>
      <c r="Q26" s="42"/>
      <c r="R26" s="42"/>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124">
        <f t="shared" si="5"/>
        <v>0</v>
      </c>
      <c r="BB26" s="91">
        <f t="shared" si="6"/>
        <v>0</v>
      </c>
      <c r="BC26" s="47" t="str">
        <f t="shared" si="7"/>
        <v>INR Zero Only</v>
      </c>
      <c r="IE26" s="119">
        <v>1.01</v>
      </c>
      <c r="IF26" s="119" t="s">
        <v>35</v>
      </c>
      <c r="IG26" s="119" t="s">
        <v>31</v>
      </c>
      <c r="IH26" s="119">
        <v>123.223</v>
      </c>
      <c r="II26" s="119" t="s">
        <v>33</v>
      </c>
    </row>
    <row r="27" spans="1:243" s="75" customFormat="1" ht="33.75" customHeight="1">
      <c r="A27" s="131">
        <v>2.07</v>
      </c>
      <c r="B27" s="126" t="s">
        <v>136</v>
      </c>
      <c r="C27" s="33" t="s">
        <v>53</v>
      </c>
      <c r="D27" s="136">
        <v>1</v>
      </c>
      <c r="E27" s="139" t="s">
        <v>139</v>
      </c>
      <c r="F27" s="35">
        <v>0</v>
      </c>
      <c r="G27" s="36"/>
      <c r="H27" s="37"/>
      <c r="I27" s="38" t="s">
        <v>34</v>
      </c>
      <c r="J27" s="39">
        <f t="shared" si="4"/>
        <v>1</v>
      </c>
      <c r="K27" s="40" t="s">
        <v>43</v>
      </c>
      <c r="L27" s="40" t="s">
        <v>7</v>
      </c>
      <c r="M27" s="41"/>
      <c r="N27" s="42"/>
      <c r="O27" s="42"/>
      <c r="P27" s="90"/>
      <c r="Q27" s="42"/>
      <c r="R27" s="42"/>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124">
        <f t="shared" si="5"/>
        <v>0</v>
      </c>
      <c r="BB27" s="91">
        <f t="shared" si="6"/>
        <v>0</v>
      </c>
      <c r="BC27" s="47" t="str">
        <f t="shared" si="7"/>
        <v>INR Zero Only</v>
      </c>
      <c r="IE27" s="119">
        <v>1.01</v>
      </c>
      <c r="IF27" s="119" t="s">
        <v>35</v>
      </c>
      <c r="IG27" s="119" t="s">
        <v>31</v>
      </c>
      <c r="IH27" s="119">
        <v>123.223</v>
      </c>
      <c r="II27" s="119" t="s">
        <v>33</v>
      </c>
    </row>
    <row r="28" spans="1:243" s="75" customFormat="1" ht="18.75" customHeight="1">
      <c r="A28" s="32">
        <v>2.08</v>
      </c>
      <c r="B28" s="126" t="s">
        <v>137</v>
      </c>
      <c r="C28" s="33" t="s">
        <v>54</v>
      </c>
      <c r="D28" s="137">
        <v>1</v>
      </c>
      <c r="E28" s="139" t="s">
        <v>138</v>
      </c>
      <c r="F28" s="35">
        <v>0</v>
      </c>
      <c r="G28" s="36"/>
      <c r="H28" s="37"/>
      <c r="I28" s="38" t="s">
        <v>34</v>
      </c>
      <c r="J28" s="39">
        <f t="shared" si="4"/>
        <v>1</v>
      </c>
      <c r="K28" s="40" t="s">
        <v>43</v>
      </c>
      <c r="L28" s="40" t="s">
        <v>7</v>
      </c>
      <c r="M28" s="41"/>
      <c r="N28" s="42"/>
      <c r="O28" s="42"/>
      <c r="P28" s="90"/>
      <c r="Q28" s="42"/>
      <c r="R28" s="42"/>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124">
        <f t="shared" si="5"/>
        <v>0</v>
      </c>
      <c r="BB28" s="91">
        <f t="shared" si="6"/>
        <v>0</v>
      </c>
      <c r="BC28" s="47" t="str">
        <f t="shared" si="7"/>
        <v>INR Zero Only</v>
      </c>
      <c r="IE28" s="119">
        <v>1.01</v>
      </c>
      <c r="IF28" s="119" t="s">
        <v>35</v>
      </c>
      <c r="IG28" s="119" t="s">
        <v>31</v>
      </c>
      <c r="IH28" s="119">
        <v>123.223</v>
      </c>
      <c r="II28" s="119" t="s">
        <v>33</v>
      </c>
    </row>
    <row r="29" spans="1:243" s="75" customFormat="1" ht="33" customHeight="1">
      <c r="A29" s="56" t="s">
        <v>41</v>
      </c>
      <c r="B29" s="56"/>
      <c r="C29" s="38"/>
      <c r="D29" s="38"/>
      <c r="E29" s="38"/>
      <c r="F29" s="38"/>
      <c r="G29" s="38"/>
      <c r="H29" s="92"/>
      <c r="I29" s="92"/>
      <c r="J29" s="92"/>
      <c r="K29" s="92"/>
      <c r="L29" s="38"/>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63">
        <f>SUM(BA13:BA28)</f>
        <v>0</v>
      </c>
      <c r="BB29" s="63">
        <f>SUM(BB13:BB28)</f>
        <v>0</v>
      </c>
      <c r="BC29" s="47" t="str">
        <f>SpellNumber($E$2,BB29)</f>
        <v>INR Zero Only</v>
      </c>
      <c r="IE29" s="119">
        <v>4</v>
      </c>
      <c r="IF29" s="119" t="s">
        <v>36</v>
      </c>
      <c r="IG29" s="119" t="s">
        <v>40</v>
      </c>
      <c r="IH29" s="119">
        <v>10</v>
      </c>
      <c r="II29" s="119" t="s">
        <v>33</v>
      </c>
    </row>
    <row r="30" spans="1:243" s="74" customFormat="1" ht="39" customHeight="1" hidden="1">
      <c r="A30" s="56" t="s">
        <v>45</v>
      </c>
      <c r="B30" s="56"/>
      <c r="C30" s="94"/>
      <c r="D30" s="127"/>
      <c r="E30" s="95" t="s">
        <v>42</v>
      </c>
      <c r="F30" s="96"/>
      <c r="G30" s="97"/>
      <c r="H30" s="49"/>
      <c r="I30" s="49"/>
      <c r="J30" s="49"/>
      <c r="K30" s="98"/>
      <c r="L30" s="99"/>
      <c r="M30" s="100"/>
      <c r="N30" s="49"/>
      <c r="O30" s="39"/>
      <c r="P30" s="39"/>
      <c r="Q30" s="39"/>
      <c r="R30" s="39"/>
      <c r="S30" s="3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101">
        <f>IF(ISBLANK(F30),0,IF(E30="Excess (+)",ROUND(BA29+(BA29*F30),2),IF(E30="Less (-)",ROUND(BA29+(BA29*F30*(-1)),2),0)))</f>
        <v>0</v>
      </c>
      <c r="BB30" s="102">
        <f>ROUND(BA30,0)</f>
        <v>0</v>
      </c>
      <c r="BC30" s="47" t="str">
        <f>SpellNumber(L30,BB30)</f>
        <v> Zero Only</v>
      </c>
      <c r="IE30" s="120"/>
      <c r="IF30" s="120"/>
      <c r="IG30" s="120"/>
      <c r="IH30" s="120"/>
      <c r="II30" s="120"/>
    </row>
    <row r="31" spans="1:243" s="74" customFormat="1" ht="51" customHeight="1">
      <c r="A31" s="56" t="s">
        <v>44</v>
      </c>
      <c r="B31" s="56"/>
      <c r="C31" s="157" t="str">
        <f>SpellNumber($E$2,BB29)</f>
        <v>INR Zero Only</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IE31" s="120"/>
      <c r="IF31" s="120"/>
      <c r="IG31" s="120"/>
      <c r="IH31" s="120"/>
      <c r="II31" s="120"/>
    </row>
    <row r="32" spans="3:243" s="118" customFormat="1" ht="14.25">
      <c r="C32" s="121"/>
      <c r="D32" s="121"/>
      <c r="E32" s="121"/>
      <c r="F32" s="121"/>
      <c r="G32" s="121"/>
      <c r="H32" s="121"/>
      <c r="I32" s="121"/>
      <c r="J32" s="121"/>
      <c r="K32" s="121"/>
      <c r="L32" s="121"/>
      <c r="M32" s="121"/>
      <c r="O32" s="121"/>
      <c r="BA32" s="121"/>
      <c r="BC32" s="121"/>
      <c r="IE32" s="18"/>
      <c r="IF32" s="18"/>
      <c r="IG32" s="18"/>
      <c r="IH32" s="18"/>
      <c r="II32" s="18"/>
    </row>
  </sheetData>
  <sheetProtection password="CA9C" sheet="1"/>
  <mergeCells count="8">
    <mergeCell ref="A9:BC9"/>
    <mergeCell ref="C31:BC31"/>
    <mergeCell ref="A1:L1"/>
    <mergeCell ref="A4:BC4"/>
    <mergeCell ref="A5:BC5"/>
    <mergeCell ref="A6:BC6"/>
    <mergeCell ref="A7:BC7"/>
    <mergeCell ref="B8:BC8"/>
  </mergeCells>
  <dataValidations count="20">
    <dataValidation type="decimal" allowBlank="1" showInputMessage="1" showErrorMessage="1" promptTitle="Rate Entry" prompt="Please enter VAT charges in Rupees for this item. " errorTitle="Invaid Entry" error="Only Numeric Values are allowed. " sqref="M14:M19 M21:M28">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4 A17 A28 A25:A26 A19 A22">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K14:K19 K21:K28">
      <formula1>"Partial Conversion, Full Conversion"</formula1>
    </dataValidation>
    <dataValidation type="decimal" allowBlank="1" showInputMessage="1" showErrorMessage="1" promptTitle="Quantity" prompt="Please enter the Quantity for this item. " errorTitle="Invalid Entry" error="Only Numeric Values are allowed. " sqref="F14:F19 D14:D19 D21:D28 F21:F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9 G21:H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9 Q21: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9 R21: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19 N21:O28">
      <formula1>0</formula1>
      <formula2>999999999999999</formula2>
    </dataValidation>
    <dataValidation allowBlank="1" showInputMessage="1" showErrorMessage="1" promptTitle="Itemcode/Make" prompt="Please enter text" sqref="C14:C19 C21:C28"/>
    <dataValidation type="list" showInputMessage="1" showErrorMessage="1" sqref="I14:I19 I21:I28">
      <formula1>"Excess(+), Less(-)"</formula1>
    </dataValidation>
    <dataValidation allowBlank="1" showInputMessage="1" showErrorMessage="1" promptTitle="Addition / Deduction" prompt="Please Choose the correct One" sqref="J14:J19 J21:J28"/>
    <dataValidation type="list" allowBlank="1" showInputMessage="1" showErrorMessage="1" sqref="L24 L25 L26 L27 L23 L13 L14 L15 L16 L17 L18 L19 L20 L21 L22 L28">
      <formula1>"INR"</formula1>
    </dataValidation>
  </dataValidations>
  <printOptions/>
  <pageMargins left="0.55" right="0.33" top="0.61" bottom="0.51" header="0.3" footer="0.3"/>
  <pageSetup fitToHeight="0"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77" t="s">
        <v>2</v>
      </c>
      <c r="F6" s="177"/>
      <c r="G6" s="177"/>
      <c r="H6" s="177"/>
      <c r="I6" s="177"/>
      <c r="J6" s="177"/>
      <c r="K6" s="177"/>
    </row>
    <row r="7" spans="5:11" ht="14.25">
      <c r="E7" s="177"/>
      <c r="F7" s="177"/>
      <c r="G7" s="177"/>
      <c r="H7" s="177"/>
      <c r="I7" s="177"/>
      <c r="J7" s="177"/>
      <c r="K7" s="177"/>
    </row>
    <row r="8" spans="5:11" ht="14.25">
      <c r="E8" s="177"/>
      <c r="F8" s="177"/>
      <c r="G8" s="177"/>
      <c r="H8" s="177"/>
      <c r="I8" s="177"/>
      <c r="J8" s="177"/>
      <c r="K8" s="177"/>
    </row>
    <row r="9" spans="5:11" ht="14.25">
      <c r="E9" s="177"/>
      <c r="F9" s="177"/>
      <c r="G9" s="177"/>
      <c r="H9" s="177"/>
      <c r="I9" s="177"/>
      <c r="J9" s="177"/>
      <c r="K9" s="177"/>
    </row>
    <row r="10" spans="5:11" ht="14.25">
      <c r="E10" s="177"/>
      <c r="F10" s="177"/>
      <c r="G10" s="177"/>
      <c r="H10" s="177"/>
      <c r="I10" s="177"/>
      <c r="J10" s="177"/>
      <c r="K10" s="177"/>
    </row>
    <row r="11" spans="5:11" ht="14.25">
      <c r="E11" s="177"/>
      <c r="F11" s="177"/>
      <c r="G11" s="177"/>
      <c r="H11" s="177"/>
      <c r="I11" s="177"/>
      <c r="J11" s="177"/>
      <c r="K11" s="177"/>
    </row>
    <row r="12" spans="5:11" ht="14.25">
      <c r="E12" s="177"/>
      <c r="F12" s="177"/>
      <c r="G12" s="177"/>
      <c r="H12" s="177"/>
      <c r="I12" s="177"/>
      <c r="J12" s="177"/>
      <c r="K12" s="177"/>
    </row>
    <row r="13" spans="5:11" ht="14.25">
      <c r="E13" s="177"/>
      <c r="F13" s="177"/>
      <c r="G13" s="177"/>
      <c r="H13" s="177"/>
      <c r="I13" s="177"/>
      <c r="J13" s="177"/>
      <c r="K13" s="177"/>
    </row>
    <row r="14" spans="5:11" ht="14.25">
      <c r="E14" s="177"/>
      <c r="F14" s="177"/>
      <c r="G14" s="177"/>
      <c r="H14" s="177"/>
      <c r="I14" s="177"/>
      <c r="J14" s="177"/>
      <c r="K14" s="1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2023-12-22T11:22:32Z</cp:lastPrinted>
  <dcterms:created xsi:type="dcterms:W3CDTF">2009-01-30T06:42:42Z</dcterms:created>
  <dcterms:modified xsi:type="dcterms:W3CDTF">2024-06-25T12:03:58Z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