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468" tabRatio="838" firstSheet="3" activeTab="3"/>
  </bookViews>
  <sheets>
    <sheet name="BoQ1" sheetId="1" state="veryHidden" r:id="rId1"/>
    <sheet name="BoQ2" sheetId="2" state="veryHidden" r:id="rId2"/>
    <sheet name="BoQ3" sheetId="3" state="veryHidden" r:id="rId3"/>
    <sheet name="Macros" sheetId="4" r:id="rId4"/>
  </sheets>
  <externalReferences>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 localSheetId="1">#REF!</definedName>
    <definedName name="dfsga" localSheetId="2">#REF!</definedName>
    <definedName name="dfsga">#REF!</definedName>
    <definedName name="domestic_global">#REF!</definedName>
    <definedName name="Excise" localSheetId="0">#REF!</definedName>
    <definedName name="Excise" localSheetId="1">#REF!</definedName>
    <definedName name="Excise" localSheetId="2">#REF!</definedName>
    <definedName name="Excise">#REF!</definedName>
    <definedName name="Excise_Duty" localSheetId="0">#REF!</definedName>
    <definedName name="Excise_Duty" localSheetId="1">#REF!</definedName>
    <definedName name="Excise_Duty" localSheetId="2">#REF!</definedName>
    <definedName name="Excise_Duty">#REF!</definedName>
    <definedName name="Excised" localSheetId="0">#REF!</definedName>
    <definedName name="Excised" localSheetId="1">#REF!</definedName>
    <definedName name="Excised" localSheetId="2">#REF!</definedName>
    <definedName name="Excised">#REF!</definedName>
    <definedName name="ExciseDuty">#REF!</definedName>
    <definedName name="MyList">#REF!</definedName>
    <definedName name="option9" localSheetId="0">'[2]PRICE BID'!#REF!</definedName>
    <definedName name="option9" localSheetId="1">'[2]PRICE BID'!#REF!</definedName>
    <definedName name="option9" localSheetId="2">'[2]PRICE BID'!#REF!</definedName>
    <definedName name="option9">'[2]PRICE BID'!#REF!</definedName>
    <definedName name="other_boq">'[1]Config'!$G$2:$G$5</definedName>
    <definedName name="_xlnm.Print_Area" localSheetId="0">'BoQ1'!$A$1:$BC$71</definedName>
    <definedName name="_xlnm.Print_Area" localSheetId="1">'BoQ2'!$A$1:$BC$71</definedName>
    <definedName name="_xlnm.Print_Area" localSheetId="2">'BoQ3'!$A$1:$BC$46</definedName>
    <definedName name="Select">#REF!</definedName>
    <definedName name="SelectD1OrC1">#REF!</definedName>
    <definedName name="SelectLessOrExcess">#REF!</definedName>
    <definedName name="Service" localSheetId="0">#REF!</definedName>
    <definedName name="Service" localSheetId="1">#REF!</definedName>
    <definedName name="Service" localSheetId="2">#REF!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<sst xmlns="http://schemas.openxmlformats.org/spreadsheetml/2006/main" count="1279" uniqueCount="139">
  <si>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</si>
  <si>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</si>
  <si>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</si>
  <si>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</si>
  <si>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</si>
  <si>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</si>
  <si>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</si>
  <si>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</si>
  <si>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</si>
  <si>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</si>
  <si>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</si>
  <si>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</si>
  <si>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</si>
  <si>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</si>
  <si>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</si>
  <si>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</si>
  <si>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</si>
  <si>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</si>
  <si>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</si>
  <si>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</si>
  <si>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</si>
  <si>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</si>
  <si>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</si>
  <si>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</si>
  <si>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</si>
  <si>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</si>
  <si>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</si>
  <si>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</si>
  <si>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</si>
  <si>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</si>
  <si>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</si>
  <si>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</si>
  <si>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</si>
  <si>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</si>
  <si>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</si>
  <si>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</si>
  <si>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</si>
  <si>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</si>
  <si>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</si>
  <si>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</si>
  <si>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</si>
  <si>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</si>
  <si>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</si>
  <si>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</si>
  <si>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</si>
  <si>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Freight and Insurance Charges ( incl Unloading &amp; Stacking)</t>
  </si>
  <si>
    <t>Contract No:  Nil</t>
  </si>
  <si>
    <r>
      <rPr>
        <b/>
        <sz val="11"/>
        <color indexed="30"/>
        <rFont val="Arial"/>
        <family val="2"/>
      </rPr>
      <t>Unit ExWorks</t>
    </r>
    <r>
      <rPr>
        <b/>
        <sz val="11"/>
        <color indexed="56"/>
        <rFont val="Arial"/>
        <family val="2"/>
      </rPr>
      <t xml:space="preserve">
(exclusive of taxes)</t>
    </r>
    <r>
      <rPr>
        <b/>
        <sz val="11"/>
        <color indexed="30"/>
        <rFont val="Arial"/>
        <family val="2"/>
      </rPr>
      <t xml:space="preserve">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</si>
  <si>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t>
    </r>
    <r>
      <rPr>
        <b/>
        <sz val="11"/>
        <color indexed="18"/>
        <rFont val="Arial"/>
        <family val="2"/>
      </rPr>
      <t xml:space="preserve">  (Without Taxes)
in
</t>
    </r>
    <r>
      <rPr>
        <b/>
        <sz val="11"/>
        <color indexed="10"/>
        <rFont val="Arial"/>
        <family val="2"/>
      </rPr>
      <t>Rs.      P</t>
    </r>
  </si>
  <si>
    <t>Set</t>
  </si>
  <si>
    <t>m</t>
  </si>
  <si>
    <t>33kV LA</t>
  </si>
  <si>
    <t>33kV CT</t>
  </si>
  <si>
    <t>km</t>
  </si>
  <si>
    <t>Mandatoty Spares</t>
  </si>
  <si>
    <t>Installation of earthing system</t>
  </si>
  <si>
    <t>Tender Inviting Authority: CGM(O&amp;M), UAR, AEGCL</t>
  </si>
  <si>
    <t xml:space="preserve">33kV Post Insulator with all fittings including Terminal connectors </t>
  </si>
  <si>
    <t>33KV LA</t>
  </si>
  <si>
    <t>33KV PI</t>
  </si>
  <si>
    <t>Managed Ethernet switch with OF PATCH cable</t>
  </si>
  <si>
    <t>Insulator strings, clamps &amp; connectors (UPG, T etc)</t>
  </si>
  <si>
    <t>UPG clamps for Zebra</t>
  </si>
  <si>
    <t>ACSR Zebra Conductor</t>
  </si>
  <si>
    <t>Armoured Control cable (Copper)</t>
  </si>
  <si>
    <t>33kV, 25kA, 1250A isolators Moving Contact (Entire Blade Assembly)</t>
  </si>
  <si>
    <t>33kV Lightning Arrester</t>
  </si>
  <si>
    <t>OFC patch Cord (ST-LC)</t>
  </si>
  <si>
    <t>OFC patch Cord (ST-ST)</t>
  </si>
  <si>
    <r>
      <rPr>
        <b/>
        <u val="single"/>
        <sz val="11"/>
        <rFont val="Arial"/>
        <family val="2"/>
      </rPr>
      <t>PRICE SCHEDULE 1 :Supply</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</si>
  <si>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Erection of mounting structure as required, including construction of foundation and supply of all foundation materials and structure earthing</t>
  </si>
  <si>
    <t>33kV Post Insulator</t>
  </si>
  <si>
    <r>
      <rPr>
        <b/>
        <u val="single"/>
        <sz val="11"/>
        <rFont val="Arial"/>
        <family val="2"/>
      </rPr>
      <t>PRICE SCHEDULE 3 : Erection, Testing and Commissioning including associated Civil Works</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</si>
  <si>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Armoured Power cable (Aluminium)</t>
  </si>
  <si>
    <t>Numerical Backup Relay</t>
  </si>
  <si>
    <t>Master Trip Relay</t>
  </si>
  <si>
    <t xml:space="preserve">Bay Control Unit </t>
  </si>
  <si>
    <t>33kV, 25kA, 1250A motorised isolators with Earth Switch complete with all fittings and accessories including Terminal connectors</t>
  </si>
  <si>
    <t>33kV, 25kA, 1250A motorised isolators without Earth Switch complete with all fittings and accessories including Terminal connectors</t>
  </si>
  <si>
    <t>Feeder Current Transformer, 33kV, CTR 400-200/1-1 (1-phase, 0.2 class live tank type) including all accessories and terminal connectors, CT JB as required</t>
  </si>
  <si>
    <t>33KV Lightning Arrester with surge monitor &amp; complete fittings including Terminal connectors</t>
  </si>
  <si>
    <t>33KV CT</t>
  </si>
  <si>
    <t>33KV Motor operated Isolator with Earth Switch</t>
  </si>
  <si>
    <t>33KV Motor operated Isolator without Earth Switch</t>
  </si>
  <si>
    <t>33kV Feeder Control and Relay Panels (with BCU) Simplex Type,  suitable for integration into existing SAS (Siemens)</t>
  </si>
  <si>
    <t>3-ph, 4-wire, ABT complaint energy meter (Class:0.2) meeting SAMAST scheme specifications including installation</t>
  </si>
  <si>
    <t>2C, 6 sq.mm</t>
  </si>
  <si>
    <t>4C, 16 sq.mm</t>
  </si>
  <si>
    <t>3-1/2C,  35 sq.mm</t>
  </si>
  <si>
    <t>4C, 2.5 sq.mm</t>
  </si>
  <si>
    <t>12C × 1.5 sq.mm</t>
  </si>
  <si>
    <t>7C, 1.5 sq.mm</t>
  </si>
  <si>
    <t>Supply and Installation of  AC Marshelling KIOSK including construction of foundation as required &amp; installation work
1. 2Nos, 63A, 4P (Incomer)
2. 3Nos, 25A, 4P (Outgoing)
3. 8Nos, 16A, 4P (Outgoing)
4. 8Nos,  10A, 4P (Outgoing)
5. 5Nos, 10A, 2P (Outgoing)</t>
  </si>
  <si>
    <t>Supply of Switchyard Structures</t>
  </si>
  <si>
    <t>Column, Type-C5</t>
  </si>
  <si>
    <t>Beam, type-B5/B6</t>
  </si>
  <si>
    <t>T clamps (Zebra to Zebra)</t>
  </si>
  <si>
    <t>Supply of LED lightning sets (60 W) with complete fittings for switchyard illumination</t>
  </si>
  <si>
    <t>Earthmat Extension and associated earthing of equipments</t>
  </si>
  <si>
    <t>65×12 mm GI Flat for main earth mat</t>
  </si>
  <si>
    <t xml:space="preserve">50×6 mm GI Flat for earthing of control panels, junction box, marshalling box etc. </t>
  </si>
  <si>
    <t>40 mm dia 3mtr. Long MS rod earth electrode (driven) with test links for each tower with peak and LA etc.</t>
  </si>
  <si>
    <t>100 mm dia 3 mtr. Long GI Pipe electrode with test links</t>
  </si>
  <si>
    <t>Mandatoty Spares for 33KV CB (Control Voltage 220V DC)</t>
  </si>
  <si>
    <t>Closing coil</t>
  </si>
  <si>
    <t>Tripping Coil</t>
  </si>
  <si>
    <t>Spring charging Motor</t>
  </si>
  <si>
    <t>CB operating mechanism</t>
  </si>
  <si>
    <t>33kV, 25kA, 1250A isolators Fixed Contact (Entire Assembly)</t>
  </si>
  <si>
    <t>33kV CT 400-200/1-1A (Class: 0.2)</t>
  </si>
  <si>
    <t>33KV CT clamp Single Zebra</t>
  </si>
  <si>
    <t>33KV Isolator clamp Single Zebra</t>
  </si>
  <si>
    <r>
      <rPr>
        <b/>
        <u val="single"/>
        <sz val="11"/>
        <rFont val="Arial"/>
        <family val="2"/>
      </rPr>
      <t>PRICE SCHEDULE 2 :Freight &amp; Insurance against Supply</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</si>
  <si>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33kV Isolator with Earth Switch</t>
  </si>
  <si>
    <t>33kV Isolator without Earth Switch</t>
  </si>
  <si>
    <t>Erection, testing and commissioning including laying of cables (control &amp; power) and equipment earthing as required</t>
  </si>
  <si>
    <t>Construction of foundation for lattice steel columns including suplly of all foundation materials and labours</t>
  </si>
  <si>
    <t>Column C5</t>
  </si>
  <si>
    <t>Erection of lattice steel columns &amp; beams along with required earthing</t>
  </si>
  <si>
    <t>Beam B5/B6</t>
  </si>
  <si>
    <t>Installation, testing and commissioning of 33KV feeder control and relay panel including integration to existing SAS (Siemens)</t>
  </si>
  <si>
    <t>Construction of covered cables trenches including supply of all foundation materials and labours as per drawing &amp; specification</t>
  </si>
  <si>
    <t>Type-C</t>
  </si>
  <si>
    <t>Type-D</t>
  </si>
  <si>
    <t>Providing 80 mm thick PCC base in propo 1:4:8 as per drawing &amp; specifications including supply of all materials and labours</t>
  </si>
  <si>
    <t>Providing 100 mm thick gravelling on the switchyard including leveling etc. as per directive of site engineer</t>
  </si>
  <si>
    <t>Installation of swichyard illumination lightning set including laying of power cables and necessary termination</t>
  </si>
  <si>
    <r>
      <t>Installation of 50</t>
    </r>
    <r>
      <rPr>
        <sz val="10"/>
        <color indexed="8"/>
        <rFont val="Calibri"/>
        <family val="2"/>
      </rPr>
      <t>×</t>
    </r>
    <r>
      <rPr>
        <sz val="10"/>
        <color indexed="8"/>
        <rFont val="Arial Narrow"/>
        <family val="2"/>
      </rPr>
      <t>6 mm GI Flat for earthing of indoor LT &amp; control panels, junction box, marshalling box etc.</t>
    </r>
  </si>
  <si>
    <t>Installation of 40mm dia 3m long earth electrode including necessary connections to risers/earth mat etc.</t>
  </si>
  <si>
    <t>Installation of 100mm dia 3m long earth electrode with test links including construction of covered earth pits</t>
  </si>
  <si>
    <t>Sqm</t>
  </si>
  <si>
    <t>Set of all Gaskets</t>
  </si>
  <si>
    <t>33kV,1250A, Gang operated  Vacuum Circuit Breaker with mounting structures accessories including Terminal connectors</t>
  </si>
  <si>
    <t>33kV, 1250A, Gang operated Vacuum Circuit Breaker with mounting structures accessories including Terminal connectors</t>
  </si>
  <si>
    <r>
      <t xml:space="preserve">Name of Work: </t>
    </r>
    <r>
      <rPr>
        <b/>
        <sz val="11"/>
        <color indexed="10"/>
        <rFont val="Arial"/>
        <family val="2"/>
      </rPr>
      <t>Turnkey construction of 2(Two) Nos. of 33KV Bays for APGCL at 220KV GSS, AEGCL, Namrup</t>
    </r>
  </si>
  <si>
    <t>Pole for 33KV VCB suitable to fit in all the phases</t>
  </si>
  <si>
    <t>33kV Vacuum Circuit Breaker</t>
  </si>
  <si>
    <r>
      <t>Installation of main earth mat (65</t>
    </r>
    <r>
      <rPr>
        <sz val="10"/>
        <color indexed="8"/>
        <rFont val="Calibri"/>
        <family val="2"/>
      </rPr>
      <t>×</t>
    </r>
    <r>
      <rPr>
        <sz val="10"/>
        <color indexed="8"/>
        <rFont val="Arial Narrow"/>
        <family val="2"/>
      </rPr>
      <t>12 mm GI Flat) and connection to riser including painting of welded joints with bitumen paint</t>
    </r>
  </si>
  <si>
    <t>Equipment mounting structures with all fittings, nuts &amp; bolts including foundation bolts as per drawing</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</si>
</sst>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09]dd\ mmmm\ yyyy"/>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color indexed="30"/>
      <name val="Arial"/>
      <family val="2"/>
    </font>
    <font>
      <b/>
      <sz val="11"/>
      <color indexed="18"/>
      <name val="Arial"/>
      <family val="2"/>
    </font>
    <font>
      <b/>
      <sz val="11"/>
      <color indexed="56"/>
      <name val="Arial"/>
      <family val="2"/>
    </font>
    <font>
      <sz val="10"/>
      <color indexed="8"/>
      <name val="Arial Narrow"/>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2"/>
      <color indexed="16"/>
      <name val="Arial"/>
      <family val="2"/>
    </font>
    <font>
      <sz val="11"/>
      <color indexed="8"/>
      <name val="Arial"/>
      <family val="2"/>
    </font>
    <font>
      <b/>
      <sz val="10"/>
      <color indexed="8"/>
      <name val="Calibri"/>
      <family val="2"/>
    </font>
    <font>
      <b/>
      <sz val="11"/>
      <color indexed="8"/>
      <name val="Arial Narrow"/>
      <family val="2"/>
    </font>
    <font>
      <b/>
      <sz val="10"/>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sz val="12"/>
      <color rgb="FF800000"/>
      <name val="Arial"/>
      <family val="2"/>
    </font>
    <font>
      <sz val="10"/>
      <color theme="1"/>
      <name val="Arial Narrow"/>
      <family val="2"/>
    </font>
    <font>
      <sz val="11"/>
      <color rgb="FF000000"/>
      <name val="Arial"/>
      <family val="2"/>
    </font>
    <font>
      <sz val="10"/>
      <color theme="1"/>
      <name val="Calibri"/>
      <family val="2"/>
    </font>
    <font>
      <b/>
      <sz val="10"/>
      <color theme="1"/>
      <name val="Calibri"/>
      <family val="2"/>
    </font>
    <font>
      <b/>
      <sz val="11"/>
      <color theme="1"/>
      <name val="Arial Narrow"/>
      <family val="2"/>
    </font>
    <font>
      <b/>
      <sz val="10"/>
      <color theme="1"/>
      <name val="Arial Narrow"/>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top style="thin"/>
      <bottom style="thin"/>
    </border>
    <border>
      <left>
        <color indexed="63"/>
      </left>
      <right>
        <color indexed="63"/>
      </right>
      <top>
        <color indexed="63"/>
      </top>
      <bottom style="thin"/>
    </border>
    <border>
      <left style="thin"/>
      <right style="thin"/>
      <top/>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8">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8"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3" fillId="0" borderId="0" xfId="57" applyNumberFormat="1" applyFont="1" applyFill="1" applyAlignment="1">
      <alignment vertical="top"/>
      <protection/>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78" fontId="71" fillId="0" borderId="14" xfId="58" applyNumberFormat="1" applyFont="1" applyFill="1" applyBorder="1" applyAlignment="1">
      <alignment horizontal="right" vertical="top"/>
      <protection/>
    </xf>
    <xf numFmtId="178" fontId="6" fillId="0" borderId="15" xfId="58" applyNumberFormat="1" applyFont="1" applyFill="1" applyBorder="1" applyAlignment="1">
      <alignment horizontal="right" vertical="top"/>
      <protection/>
    </xf>
    <xf numFmtId="10" fontId="72"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8" fillId="0" borderId="11" xfId="58" applyNumberFormat="1" applyFont="1" applyFill="1" applyBorder="1" applyAlignment="1">
      <alignment horizontal="center" vertical="top" wrapText="1"/>
      <protection/>
    </xf>
    <xf numFmtId="0" fontId="3" fillId="0" borderId="13" xfId="57" applyNumberFormat="1" applyFont="1" applyFill="1" applyBorder="1" applyAlignment="1">
      <alignment horizontal="center" vertical="center"/>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0" fillId="0" borderId="0" xfId="57" applyNumberFormat="1" applyFill="1" applyAlignment="1">
      <alignment horizontal="center" vertical="center"/>
      <protection/>
    </xf>
    <xf numFmtId="0" fontId="3" fillId="0" borderId="12" xfId="58" applyNumberFormat="1" applyFont="1" applyFill="1" applyBorder="1" applyAlignment="1">
      <alignment horizontal="center" vertical="center"/>
      <protection/>
    </xf>
    <xf numFmtId="0" fontId="69" fillId="0" borderId="12" xfId="57" applyNumberFormat="1" applyFont="1" applyFill="1" applyBorder="1" applyAlignment="1" applyProtection="1">
      <alignment horizontal="center" vertical="center"/>
      <protection/>
    </xf>
    <xf numFmtId="0" fontId="73" fillId="33" borderId="11"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7" xfId="58" applyNumberFormat="1" applyFont="1" applyFill="1" applyBorder="1" applyAlignment="1">
      <alignment horizontal="left" vertical="center"/>
      <protection/>
    </xf>
    <xf numFmtId="0" fontId="2" fillId="0" borderId="10" xfId="57" applyNumberFormat="1" applyFont="1" applyFill="1" applyBorder="1" applyAlignment="1">
      <alignment horizontal="center" vertical="top" wrapText="1"/>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 fontId="66" fillId="0" borderId="0" xfId="59" applyNumberFormat="1" applyFont="1" applyFill="1" applyBorder="1" applyAlignment="1" applyProtection="1">
      <alignment horizontal="center" vertical="center"/>
      <protection/>
    </xf>
    <xf numFmtId="1" fontId="3" fillId="0" borderId="0"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wrapText="1"/>
      <protection/>
    </xf>
    <xf numFmtId="1" fontId="2" fillId="0" borderId="13" xfId="57" applyNumberFormat="1" applyFont="1" applyFill="1" applyBorder="1" applyAlignment="1">
      <alignment horizontal="center" vertical="center" wrapText="1"/>
      <protection/>
    </xf>
    <xf numFmtId="1" fontId="3" fillId="0" borderId="0" xfId="58" applyNumberFormat="1" applyFont="1" applyFill="1" applyBorder="1" applyAlignment="1">
      <alignment horizontal="center" vertical="center"/>
      <protection/>
    </xf>
    <xf numFmtId="1" fontId="14" fillId="0" borderId="11" xfId="58" applyNumberFormat="1" applyFont="1" applyFill="1" applyBorder="1" applyAlignment="1" applyProtection="1">
      <alignment horizontal="center" vertical="center" wrapText="1"/>
      <protection locked="0"/>
    </xf>
    <xf numFmtId="1" fontId="0" fillId="0" borderId="0" xfId="57" applyNumberFormat="1" applyFill="1" applyAlignment="1">
      <alignment horizontal="center" vertical="center"/>
      <protection/>
    </xf>
    <xf numFmtId="0" fontId="74" fillId="0" borderId="13" xfId="0" applyFont="1" applyFill="1" applyBorder="1" applyAlignment="1" applyProtection="1">
      <alignment horizontal="left" wrapText="1"/>
      <protection/>
    </xf>
    <xf numFmtId="0" fontId="75" fillId="0" borderId="13" xfId="59" applyNumberFormat="1" applyFont="1" applyFill="1" applyBorder="1" applyAlignment="1">
      <alignment horizontal="left" vertical="center" wrapText="1"/>
      <protection/>
    </xf>
    <xf numFmtId="0" fontId="3" fillId="0" borderId="13" xfId="57" applyNumberFormat="1" applyFont="1" applyFill="1" applyBorder="1" applyAlignment="1">
      <alignment horizontal="center" vertical="top"/>
      <protection/>
    </xf>
    <xf numFmtId="2" fontId="11" fillId="0" borderId="19" xfId="57" applyNumberFormat="1" applyFont="1" applyFill="1" applyBorder="1" applyAlignment="1">
      <alignment horizontal="center" vertical="center"/>
      <protection/>
    </xf>
    <xf numFmtId="2" fontId="3" fillId="0" borderId="13" xfId="59" applyNumberFormat="1" applyFont="1" applyFill="1" applyBorder="1" applyAlignment="1">
      <alignment vertical="top"/>
      <protection/>
    </xf>
    <xf numFmtId="0" fontId="76" fillId="0" borderId="13" xfId="0" applyFont="1" applyFill="1" applyBorder="1" applyAlignment="1">
      <alignment vertical="center" wrapText="1"/>
    </xf>
    <xf numFmtId="2" fontId="11" fillId="0" borderId="13" xfId="57" applyNumberFormat="1" applyFont="1" applyFill="1" applyBorder="1" applyAlignment="1">
      <alignment horizontal="center" vertical="center"/>
      <protection/>
    </xf>
    <xf numFmtId="0" fontId="76" fillId="0" borderId="13" xfId="0" applyFont="1" applyFill="1" applyBorder="1" applyAlignment="1">
      <alignment vertical="center"/>
    </xf>
    <xf numFmtId="0" fontId="77" fillId="0" borderId="13" xfId="0" applyFont="1" applyFill="1" applyBorder="1" applyAlignment="1">
      <alignment horizontal="left" vertical="center"/>
    </xf>
    <xf numFmtId="2" fontId="3" fillId="0" borderId="13" xfId="59" applyNumberFormat="1" applyFont="1" applyFill="1" applyBorder="1" applyAlignment="1">
      <alignment horizontal="center" vertical="center"/>
      <protection/>
    </xf>
    <xf numFmtId="0" fontId="78" fillId="0" borderId="0" xfId="57" applyNumberFormat="1" applyFont="1" applyFill="1" applyBorder="1" applyAlignment="1">
      <alignment horizontal="left" vertical="center" wrapText="1"/>
      <protection/>
    </xf>
    <xf numFmtId="180" fontId="11" fillId="0" borderId="13" xfId="57" applyNumberFormat="1" applyFont="1" applyFill="1" applyBorder="1" applyAlignment="1">
      <alignment horizontal="center" vertical="center"/>
      <protection/>
    </xf>
    <xf numFmtId="0" fontId="74" fillId="0" borderId="13" xfId="0" applyFont="1" applyFill="1" applyBorder="1" applyAlignment="1" applyProtection="1">
      <alignment horizontal="left" vertical="center" wrapText="1"/>
      <protection/>
    </xf>
    <xf numFmtId="0" fontId="79" fillId="0" borderId="13" xfId="0" applyFont="1" applyFill="1" applyBorder="1" applyAlignment="1">
      <alignment horizontal="left" vertical="center" wrapText="1"/>
    </xf>
    <xf numFmtId="0" fontId="77" fillId="0" borderId="13" xfId="0" applyFont="1" applyFill="1" applyBorder="1" applyAlignment="1">
      <alignment vertical="center" wrapText="1"/>
    </xf>
    <xf numFmtId="2" fontId="2" fillId="0" borderId="13" xfId="59" applyNumberFormat="1" applyFont="1" applyFill="1" applyBorder="1" applyAlignment="1">
      <alignment horizontal="center" vertical="center"/>
      <protection/>
    </xf>
    <xf numFmtId="2" fontId="2" fillId="0" borderId="13" xfId="59" applyNumberFormat="1" applyFont="1" applyFill="1" applyBorder="1" applyAlignment="1">
      <alignment horizontal="center" vertical="top"/>
      <protection/>
    </xf>
    <xf numFmtId="0" fontId="79" fillId="0" borderId="13" xfId="0" applyFont="1" applyFill="1" applyBorder="1" applyAlignment="1" applyProtection="1">
      <alignment horizontal="left" vertical="center" wrapText="1"/>
      <protection/>
    </xf>
    <xf numFmtId="0" fontId="75" fillId="34" borderId="13" xfId="59" applyNumberFormat="1" applyFont="1" applyFill="1" applyBorder="1" applyAlignment="1">
      <alignment horizontal="left" vertical="center" wrapText="1"/>
      <protection/>
    </xf>
    <xf numFmtId="0" fontId="75" fillId="0" borderId="13" xfId="59" applyNumberFormat="1" applyFont="1" applyFill="1" applyBorder="1" applyAlignment="1">
      <alignment horizontal="center" vertical="center" wrapText="1"/>
      <protection/>
    </xf>
    <xf numFmtId="0" fontId="79" fillId="0" borderId="0" xfId="57" applyNumberFormat="1" applyFont="1" applyFill="1" applyBorder="1" applyAlignment="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7" xfId="58" applyNumberFormat="1" applyFont="1" applyFill="1" applyBorder="1" applyAlignment="1">
      <alignment horizontal="center" vertical="center" wrapText="1"/>
      <protection/>
    </xf>
    <xf numFmtId="0" fontId="6" fillId="0" borderId="20" xfId="58" applyNumberFormat="1" applyFont="1" applyFill="1" applyBorder="1" applyAlignment="1">
      <alignment horizontal="center" vertical="center" wrapText="1"/>
      <protection/>
    </xf>
    <xf numFmtId="0" fontId="8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7">
    <tabColor theme="4" tint="-0.4999699890613556"/>
    <pageSetUpPr fitToPage="1"/>
  </sheetPr>
  <dimension ref="A1:II72"/>
  <sheetViews>
    <sheetView showGridLines="0" zoomScalePageLayoutView="0" workbookViewId="0" topLeftCell="A1">
      <selection activeCell="M20" sqref="M20"/>
    </sheetView>
  </sheetViews>
  <sheetFormatPr defaultColWidth="9.140625" defaultRowHeight="15"/>
  <cols>
    <col min="1" max="1" width="15.140625" style="35" customWidth="1"/>
    <col min="2" max="2" width="75.140625" style="35" customWidth="1"/>
    <col min="3" max="3" width="9.7109375" style="55" hidden="1" customWidth="1"/>
    <col min="4" max="4" width="12.28125" style="73" customWidth="1"/>
    <col min="5" max="5" width="16.00390625" style="55" customWidth="1"/>
    <col min="6" max="6" width="14.421875" style="35" hidden="1" customWidth="1"/>
    <col min="7" max="7" width="8.421875" style="35" hidden="1" customWidth="1"/>
    <col min="8" max="8" width="6.28125" style="35" hidden="1" customWidth="1"/>
    <col min="9" max="9" width="13.7109375" style="35" hidden="1" customWidth="1"/>
    <col min="10" max="10" width="10.28125" style="35" hidden="1" customWidth="1"/>
    <col min="11" max="11" width="11.421875" style="35" hidden="1" customWidth="1"/>
    <col min="12" max="12" width="15.42187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6.28125" style="35" hidden="1"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101" t="str">
        <f>B2&amp;" BoQ"</f>
        <v>Item Rate BoQ</v>
      </c>
      <c r="B1" s="101"/>
      <c r="C1" s="101"/>
      <c r="D1" s="101"/>
      <c r="E1" s="101"/>
      <c r="F1" s="101"/>
      <c r="G1" s="101"/>
      <c r="H1" s="101"/>
      <c r="I1" s="101"/>
      <c r="J1" s="101"/>
      <c r="K1" s="101"/>
      <c r="L1" s="101"/>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2" t="s">
        <v>9</v>
      </c>
      <c r="D3" s="68"/>
      <c r="E3" s="52"/>
      <c r="IE3" s="3"/>
      <c r="IF3" s="3"/>
      <c r="IG3" s="3"/>
      <c r="IH3" s="3"/>
      <c r="II3" s="3"/>
    </row>
    <row r="4" spans="1:243" s="6" customFormat="1" ht="30.75" customHeight="1">
      <c r="A4" s="102" t="s">
        <v>56</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IE4" s="7"/>
      <c r="IF4" s="7"/>
      <c r="IG4" s="7"/>
      <c r="IH4" s="7"/>
      <c r="II4" s="7"/>
    </row>
    <row r="5" spans="1:243" s="6" customFormat="1" ht="30.75" customHeight="1">
      <c r="A5" s="102" t="s">
        <v>134</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IE5" s="7"/>
      <c r="IF5" s="7"/>
      <c r="IG5" s="7"/>
      <c r="IH5" s="7"/>
      <c r="II5" s="7"/>
    </row>
    <row r="6" spans="1:243" s="6" customFormat="1" ht="30.75" customHeight="1">
      <c r="A6" s="102" t="s">
        <v>46</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IE6" s="7"/>
      <c r="IF6" s="7"/>
      <c r="IG6" s="7"/>
      <c r="IH6" s="7"/>
      <c r="II6" s="7"/>
    </row>
    <row r="7" spans="1:243" s="6" customFormat="1" ht="29.25" customHeight="1" hidden="1">
      <c r="A7" s="103" t="s">
        <v>10</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IE7" s="7"/>
      <c r="IF7" s="7"/>
      <c r="IG7" s="7"/>
      <c r="IH7" s="7"/>
      <c r="II7" s="7"/>
    </row>
    <row r="8" spans="1:243" s="9" customFormat="1" ht="65.25" customHeight="1">
      <c r="A8" s="8" t="s">
        <v>43</v>
      </c>
      <c r="B8" s="104"/>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6"/>
      <c r="IE8" s="10"/>
      <c r="IF8" s="10"/>
      <c r="IG8" s="10"/>
      <c r="IH8" s="10"/>
      <c r="II8" s="10"/>
    </row>
    <row r="9" spans="1:243" s="11" customFormat="1" ht="61.5" customHeight="1">
      <c r="A9" s="95" t="s">
        <v>69</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7"/>
      <c r="IE9" s="12"/>
      <c r="IF9" s="12"/>
      <c r="IG9" s="12"/>
      <c r="IH9" s="12"/>
      <c r="II9" s="12"/>
    </row>
    <row r="10" spans="1:243" s="11" customFormat="1" ht="26.25" customHeight="1">
      <c r="A10" s="53" t="s">
        <v>11</v>
      </c>
      <c r="B10" s="53" t="s">
        <v>12</v>
      </c>
      <c r="C10" s="53" t="s">
        <v>12</v>
      </c>
      <c r="D10" s="69" t="s">
        <v>11</v>
      </c>
      <c r="E10" s="53" t="s">
        <v>12</v>
      </c>
      <c r="F10" s="53" t="s">
        <v>13</v>
      </c>
      <c r="G10" s="53" t="s">
        <v>13</v>
      </c>
      <c r="H10" s="53" t="s">
        <v>14</v>
      </c>
      <c r="I10" s="53" t="s">
        <v>12</v>
      </c>
      <c r="J10" s="53" t="s">
        <v>11</v>
      </c>
      <c r="K10" s="53" t="s">
        <v>15</v>
      </c>
      <c r="L10" s="53" t="s">
        <v>12</v>
      </c>
      <c r="M10" s="53" t="s">
        <v>11</v>
      </c>
      <c r="N10" s="53" t="s">
        <v>13</v>
      </c>
      <c r="O10" s="53" t="s">
        <v>13</v>
      </c>
      <c r="P10" s="53" t="s">
        <v>13</v>
      </c>
      <c r="Q10" s="53" t="s">
        <v>13</v>
      </c>
      <c r="R10" s="53" t="s">
        <v>14</v>
      </c>
      <c r="S10" s="53" t="s">
        <v>14</v>
      </c>
      <c r="T10" s="53" t="s">
        <v>13</v>
      </c>
      <c r="U10" s="53" t="s">
        <v>13</v>
      </c>
      <c r="V10" s="53" t="s">
        <v>13</v>
      </c>
      <c r="W10" s="53" t="s">
        <v>13</v>
      </c>
      <c r="X10" s="53" t="s">
        <v>14</v>
      </c>
      <c r="Y10" s="53" t="s">
        <v>14</v>
      </c>
      <c r="Z10" s="53" t="s">
        <v>13</v>
      </c>
      <c r="AA10" s="53" t="s">
        <v>13</v>
      </c>
      <c r="AB10" s="53" t="s">
        <v>13</v>
      </c>
      <c r="AC10" s="53" t="s">
        <v>13</v>
      </c>
      <c r="AD10" s="53" t="s">
        <v>14</v>
      </c>
      <c r="AE10" s="53" t="s">
        <v>14</v>
      </c>
      <c r="AF10" s="53" t="s">
        <v>13</v>
      </c>
      <c r="AG10" s="53" t="s">
        <v>13</v>
      </c>
      <c r="AH10" s="53" t="s">
        <v>13</v>
      </c>
      <c r="AI10" s="53" t="s">
        <v>13</v>
      </c>
      <c r="AJ10" s="53" t="s">
        <v>14</v>
      </c>
      <c r="AK10" s="53" t="s">
        <v>14</v>
      </c>
      <c r="AL10" s="53" t="s">
        <v>13</v>
      </c>
      <c r="AM10" s="53" t="s">
        <v>13</v>
      </c>
      <c r="AN10" s="53" t="s">
        <v>13</v>
      </c>
      <c r="AO10" s="53" t="s">
        <v>13</v>
      </c>
      <c r="AP10" s="53" t="s">
        <v>14</v>
      </c>
      <c r="AQ10" s="53" t="s">
        <v>14</v>
      </c>
      <c r="AR10" s="53" t="s">
        <v>13</v>
      </c>
      <c r="AS10" s="53" t="s">
        <v>13</v>
      </c>
      <c r="AT10" s="53" t="s">
        <v>11</v>
      </c>
      <c r="AU10" s="53" t="s">
        <v>11</v>
      </c>
      <c r="AV10" s="53" t="s">
        <v>14</v>
      </c>
      <c r="AW10" s="53" t="s">
        <v>14</v>
      </c>
      <c r="AX10" s="53" t="s">
        <v>11</v>
      </c>
      <c r="AY10" s="53" t="s">
        <v>11</v>
      </c>
      <c r="AZ10" s="53" t="s">
        <v>16</v>
      </c>
      <c r="BA10" s="53" t="s">
        <v>11</v>
      </c>
      <c r="BB10" s="53" t="s">
        <v>11</v>
      </c>
      <c r="BC10" s="53" t="s">
        <v>12</v>
      </c>
      <c r="IE10" s="12"/>
      <c r="IF10" s="12"/>
      <c r="IG10" s="12"/>
      <c r="IH10" s="12"/>
      <c r="II10" s="12"/>
    </row>
    <row r="11" spans="1:243" s="14" customFormat="1" ht="94.5" customHeight="1">
      <c r="A11" s="13" t="s">
        <v>0</v>
      </c>
      <c r="B11" s="13" t="s">
        <v>17</v>
      </c>
      <c r="C11" s="53" t="s">
        <v>1</v>
      </c>
      <c r="D11" s="69" t="s">
        <v>18</v>
      </c>
      <c r="E11" s="53" t="s">
        <v>19</v>
      </c>
      <c r="F11" s="13" t="s">
        <v>44</v>
      </c>
      <c r="G11" s="13"/>
      <c r="H11" s="13"/>
      <c r="I11" s="13" t="s">
        <v>20</v>
      </c>
      <c r="J11" s="13" t="s">
        <v>21</v>
      </c>
      <c r="K11" s="13" t="s">
        <v>22</v>
      </c>
      <c r="L11" s="13" t="s">
        <v>23</v>
      </c>
      <c r="M11" s="16" t="s">
        <v>47</v>
      </c>
      <c r="N11" s="13" t="s">
        <v>24</v>
      </c>
      <c r="O11" s="13" t="s">
        <v>25</v>
      </c>
      <c r="P11" s="13" t="s">
        <v>45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48</v>
      </c>
      <c r="BB11" s="17" t="s">
        <v>30</v>
      </c>
      <c r="BC11" s="50" t="s">
        <v>31</v>
      </c>
      <c r="IE11" s="15"/>
      <c r="IF11" s="15"/>
      <c r="IG11" s="15"/>
      <c r="IH11" s="15"/>
      <c r="II11" s="15"/>
    </row>
    <row r="12" spans="1:243" s="14" customFormat="1" ht="13.5">
      <c r="A12" s="18">
        <v>1</v>
      </c>
      <c r="B12" s="18">
        <v>2</v>
      </c>
      <c r="C12" s="54">
        <v>3</v>
      </c>
      <c r="D12" s="70">
        <v>4</v>
      </c>
      <c r="E12" s="54">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4" customFormat="1" ht="27">
      <c r="A13" s="83">
        <v>1</v>
      </c>
      <c r="B13" s="79" t="s">
        <v>132</v>
      </c>
      <c r="C13" s="75">
        <v>1</v>
      </c>
      <c r="D13" s="77">
        <v>2</v>
      </c>
      <c r="E13" s="51" t="s">
        <v>49</v>
      </c>
      <c r="F13" s="47"/>
      <c r="G13" s="26"/>
      <c r="H13" s="20"/>
      <c r="I13" s="19" t="s">
        <v>34</v>
      </c>
      <c r="J13" s="21">
        <f aca="true" t="shared" si="0" ref="J13:J18">IF(I13="Less(-)",-1,1)</f>
        <v>1</v>
      </c>
      <c r="K13" s="22" t="s">
        <v>40</v>
      </c>
      <c r="L13" s="22" t="s">
        <v>7</v>
      </c>
      <c r="M13" s="48"/>
      <c r="N13" s="42"/>
      <c r="O13" s="42"/>
      <c r="P13" s="46"/>
      <c r="Q13" s="42"/>
      <c r="R13" s="42"/>
      <c r="S13" s="43"/>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5">
        <f aca="true" t="shared" si="1" ref="BA13:BA18">total_amount_ba($B$2,$D$2,D13,F13,J13,K13,M13)</f>
        <v>0</v>
      </c>
      <c r="BB13" s="45">
        <f aca="true" t="shared" si="2" ref="BB13:BB18">BA13+SUM(N13:AZ13)</f>
        <v>0</v>
      </c>
      <c r="BC13" s="23" t="str">
        <f aca="true" t="shared" si="3" ref="BC13:BC18">SpellNumber(L13,BB13)</f>
        <v>INR Zero Only</v>
      </c>
      <c r="IE13" s="25">
        <v>1.01</v>
      </c>
      <c r="IF13" s="25" t="s">
        <v>35</v>
      </c>
      <c r="IG13" s="25" t="s">
        <v>32</v>
      </c>
      <c r="IH13" s="25">
        <v>123.223</v>
      </c>
      <c r="II13" s="25" t="s">
        <v>33</v>
      </c>
    </row>
    <row r="14" spans="1:243" s="24" customFormat="1" ht="27">
      <c r="A14" s="83">
        <v>2</v>
      </c>
      <c r="B14" s="79" t="s">
        <v>77</v>
      </c>
      <c r="C14" s="75">
        <v>2</v>
      </c>
      <c r="D14" s="80">
        <v>2</v>
      </c>
      <c r="E14" s="51" t="s">
        <v>49</v>
      </c>
      <c r="F14" s="47"/>
      <c r="G14" s="26"/>
      <c r="H14" s="20"/>
      <c r="I14" s="19" t="s">
        <v>34</v>
      </c>
      <c r="J14" s="21">
        <f t="shared" si="0"/>
        <v>1</v>
      </c>
      <c r="K14" s="22" t="s">
        <v>40</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t="shared" si="1"/>
        <v>0</v>
      </c>
      <c r="BB14" s="45">
        <f t="shared" si="2"/>
        <v>0</v>
      </c>
      <c r="BC14" s="23" t="str">
        <f t="shared" si="3"/>
        <v>INR Zero Only</v>
      </c>
      <c r="IE14" s="25">
        <v>1.01</v>
      </c>
      <c r="IF14" s="25" t="s">
        <v>35</v>
      </c>
      <c r="IG14" s="25" t="s">
        <v>32</v>
      </c>
      <c r="IH14" s="25">
        <v>123.223</v>
      </c>
      <c r="II14" s="25" t="s">
        <v>33</v>
      </c>
    </row>
    <row r="15" spans="1:243" s="24" customFormat="1" ht="27">
      <c r="A15" s="83">
        <v>3</v>
      </c>
      <c r="B15" s="79" t="s">
        <v>78</v>
      </c>
      <c r="C15" s="75">
        <v>3</v>
      </c>
      <c r="D15" s="77">
        <v>2</v>
      </c>
      <c r="E15" s="51" t="s">
        <v>49</v>
      </c>
      <c r="F15" s="47"/>
      <c r="G15" s="26"/>
      <c r="H15" s="20"/>
      <c r="I15" s="19" t="s">
        <v>34</v>
      </c>
      <c r="J15" s="21">
        <f t="shared" si="0"/>
        <v>1</v>
      </c>
      <c r="K15" s="22" t="s">
        <v>40</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35</v>
      </c>
      <c r="IG15" s="25" t="s">
        <v>32</v>
      </c>
      <c r="IH15" s="25">
        <v>123.223</v>
      </c>
      <c r="II15" s="25" t="s">
        <v>33</v>
      </c>
    </row>
    <row r="16" spans="1:243" s="24" customFormat="1" ht="27">
      <c r="A16" s="83">
        <v>4</v>
      </c>
      <c r="B16" s="79" t="s">
        <v>79</v>
      </c>
      <c r="C16" s="75">
        <v>4</v>
      </c>
      <c r="D16" s="80">
        <v>6</v>
      </c>
      <c r="E16" s="51" t="s">
        <v>33</v>
      </c>
      <c r="F16" s="47"/>
      <c r="G16" s="26"/>
      <c r="H16" s="20"/>
      <c r="I16" s="19" t="s">
        <v>34</v>
      </c>
      <c r="J16" s="21">
        <f t="shared" si="0"/>
        <v>1</v>
      </c>
      <c r="K16" s="22" t="s">
        <v>40</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35</v>
      </c>
      <c r="IG16" s="25" t="s">
        <v>32</v>
      </c>
      <c r="IH16" s="25">
        <v>123.223</v>
      </c>
      <c r="II16" s="25" t="s">
        <v>33</v>
      </c>
    </row>
    <row r="17" spans="1:243" s="24" customFormat="1" ht="27">
      <c r="A17" s="83">
        <v>5</v>
      </c>
      <c r="B17" s="79" t="s">
        <v>80</v>
      </c>
      <c r="C17" s="75">
        <v>5</v>
      </c>
      <c r="D17" s="77">
        <v>6</v>
      </c>
      <c r="E17" s="51" t="s">
        <v>33</v>
      </c>
      <c r="F17" s="47"/>
      <c r="G17" s="26"/>
      <c r="H17" s="20"/>
      <c r="I17" s="19" t="s">
        <v>34</v>
      </c>
      <c r="J17" s="21">
        <f t="shared" si="0"/>
        <v>1</v>
      </c>
      <c r="K17" s="22" t="s">
        <v>40</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35</v>
      </c>
      <c r="IG17" s="25" t="s">
        <v>32</v>
      </c>
      <c r="IH17" s="25">
        <v>123.223</v>
      </c>
      <c r="II17" s="25" t="s">
        <v>33</v>
      </c>
    </row>
    <row r="18" spans="1:243" s="24" customFormat="1" ht="13.5">
      <c r="A18" s="83">
        <v>6</v>
      </c>
      <c r="B18" s="81" t="s">
        <v>57</v>
      </c>
      <c r="C18" s="75">
        <v>6</v>
      </c>
      <c r="D18" s="80">
        <v>4</v>
      </c>
      <c r="E18" s="51" t="s">
        <v>33</v>
      </c>
      <c r="F18" s="47"/>
      <c r="G18" s="26"/>
      <c r="H18" s="20"/>
      <c r="I18" s="19" t="s">
        <v>34</v>
      </c>
      <c r="J18" s="21">
        <f t="shared" si="0"/>
        <v>1</v>
      </c>
      <c r="K18" s="22" t="s">
        <v>40</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35</v>
      </c>
      <c r="IG18" s="25" t="s">
        <v>32</v>
      </c>
      <c r="IH18" s="25">
        <v>123.223</v>
      </c>
      <c r="II18" s="25" t="s">
        <v>33</v>
      </c>
    </row>
    <row r="19" spans="1:243" s="14" customFormat="1" ht="27">
      <c r="A19" s="89">
        <v>7</v>
      </c>
      <c r="B19" s="88" t="s">
        <v>138</v>
      </c>
      <c r="C19" s="75"/>
      <c r="D19" s="78"/>
      <c r="E19" s="76"/>
      <c r="F19" s="18"/>
      <c r="G19" s="18"/>
      <c r="H19" s="18"/>
      <c r="I19" s="18"/>
      <c r="J19" s="18"/>
      <c r="K19" s="18"/>
      <c r="L19" s="18"/>
      <c r="M19" s="18"/>
      <c r="N19" s="18"/>
      <c r="O19" s="18"/>
      <c r="P19" s="18"/>
      <c r="Q19" s="18"/>
      <c r="R19" s="18"/>
      <c r="S19" s="13"/>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62"/>
      <c r="BB19" s="62"/>
      <c r="BC19" s="18"/>
      <c r="IE19" s="15"/>
      <c r="IF19" s="15"/>
      <c r="IG19" s="15"/>
      <c r="IH19" s="15"/>
      <c r="II19" s="15"/>
    </row>
    <row r="20" spans="1:243" s="24" customFormat="1" ht="13.5">
      <c r="A20" s="83">
        <v>7.01</v>
      </c>
      <c r="B20" s="79" t="s">
        <v>81</v>
      </c>
      <c r="C20" s="75">
        <v>7</v>
      </c>
      <c r="D20" s="80">
        <v>6</v>
      </c>
      <c r="E20" s="51" t="s">
        <v>33</v>
      </c>
      <c r="F20" s="47"/>
      <c r="G20" s="26"/>
      <c r="H20" s="20"/>
      <c r="I20" s="19" t="s">
        <v>34</v>
      </c>
      <c r="J20" s="21">
        <f aca="true" t="shared" si="4" ref="J20:J38">IF(I20="Less(-)",-1,1)</f>
        <v>1</v>
      </c>
      <c r="K20" s="22" t="s">
        <v>40</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aca="true" t="shared" si="5" ref="BA20:BA38">total_amount_ba($B$2,$D$2,D20,F20,J20,K20,M20)</f>
        <v>0</v>
      </c>
      <c r="BB20" s="45">
        <f aca="true" t="shared" si="6" ref="BB20:BB38">BA20+SUM(N20:AZ20)</f>
        <v>0</v>
      </c>
      <c r="BC20" s="23" t="str">
        <f aca="true" t="shared" si="7" ref="BC20:BC38">SpellNumber(L20,BB20)</f>
        <v>INR Zero Only</v>
      </c>
      <c r="IE20" s="25">
        <v>1.01</v>
      </c>
      <c r="IF20" s="25" t="s">
        <v>35</v>
      </c>
      <c r="IG20" s="25" t="s">
        <v>32</v>
      </c>
      <c r="IH20" s="25">
        <v>123.223</v>
      </c>
      <c r="II20" s="25" t="s">
        <v>33</v>
      </c>
    </row>
    <row r="21" spans="1:243" s="24" customFormat="1" ht="13.5">
      <c r="A21" s="83">
        <v>7.02</v>
      </c>
      <c r="B21" s="81" t="s">
        <v>82</v>
      </c>
      <c r="C21" s="75">
        <v>8</v>
      </c>
      <c r="D21" s="80">
        <v>2</v>
      </c>
      <c r="E21" s="51" t="s">
        <v>33</v>
      </c>
      <c r="F21" s="47"/>
      <c r="G21" s="26"/>
      <c r="H21" s="20"/>
      <c r="I21" s="19" t="s">
        <v>34</v>
      </c>
      <c r="J21" s="21">
        <f t="shared" si="4"/>
        <v>1</v>
      </c>
      <c r="K21" s="22" t="s">
        <v>40</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t="shared" si="5"/>
        <v>0</v>
      </c>
      <c r="BB21" s="45">
        <f t="shared" si="6"/>
        <v>0</v>
      </c>
      <c r="BC21" s="23" t="str">
        <f t="shared" si="7"/>
        <v>INR Zero Only</v>
      </c>
      <c r="IE21" s="25">
        <v>1.01</v>
      </c>
      <c r="IF21" s="25" t="s">
        <v>35</v>
      </c>
      <c r="IG21" s="25" t="s">
        <v>32</v>
      </c>
      <c r="IH21" s="25">
        <v>123.223</v>
      </c>
      <c r="II21" s="25" t="s">
        <v>33</v>
      </c>
    </row>
    <row r="22" spans="1:243" s="24" customFormat="1" ht="13.5">
      <c r="A22" s="83">
        <v>7.03</v>
      </c>
      <c r="B22" s="81" t="s">
        <v>83</v>
      </c>
      <c r="C22" s="75">
        <v>9</v>
      </c>
      <c r="D22" s="80">
        <v>2</v>
      </c>
      <c r="E22" s="51" t="s">
        <v>33</v>
      </c>
      <c r="F22" s="47"/>
      <c r="G22" s="26"/>
      <c r="H22" s="20"/>
      <c r="I22" s="19" t="s">
        <v>34</v>
      </c>
      <c r="J22" s="21">
        <f t="shared" si="4"/>
        <v>1</v>
      </c>
      <c r="K22" s="22" t="s">
        <v>40</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t="shared" si="5"/>
        <v>0</v>
      </c>
      <c r="BB22" s="45">
        <f t="shared" si="6"/>
        <v>0</v>
      </c>
      <c r="BC22" s="23" t="str">
        <f t="shared" si="7"/>
        <v>INR Zero Only</v>
      </c>
      <c r="IE22" s="25">
        <v>1.01</v>
      </c>
      <c r="IF22" s="25" t="s">
        <v>35</v>
      </c>
      <c r="IG22" s="25" t="s">
        <v>32</v>
      </c>
      <c r="IH22" s="25">
        <v>123.223</v>
      </c>
      <c r="II22" s="25" t="s">
        <v>33</v>
      </c>
    </row>
    <row r="23" spans="1:243" s="24" customFormat="1" ht="13.5">
      <c r="A23" s="83">
        <v>7.04</v>
      </c>
      <c r="B23" s="81" t="s">
        <v>58</v>
      </c>
      <c r="C23" s="75">
        <v>10</v>
      </c>
      <c r="D23" s="80">
        <v>6</v>
      </c>
      <c r="E23" s="51" t="s">
        <v>33</v>
      </c>
      <c r="F23" s="47"/>
      <c r="G23" s="26"/>
      <c r="H23" s="20"/>
      <c r="I23" s="19" t="s">
        <v>34</v>
      </c>
      <c r="J23" s="21">
        <f t="shared" si="4"/>
        <v>1</v>
      </c>
      <c r="K23" s="22" t="s">
        <v>40</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5"/>
        <v>0</v>
      </c>
      <c r="BB23" s="45">
        <f t="shared" si="6"/>
        <v>0</v>
      </c>
      <c r="BC23" s="23" t="str">
        <f t="shared" si="7"/>
        <v>INR Zero Only</v>
      </c>
      <c r="IE23" s="25">
        <v>1.01</v>
      </c>
      <c r="IF23" s="25" t="s">
        <v>35</v>
      </c>
      <c r="IG23" s="25" t="s">
        <v>32</v>
      </c>
      <c r="IH23" s="25">
        <v>123.223</v>
      </c>
      <c r="II23" s="25" t="s">
        <v>33</v>
      </c>
    </row>
    <row r="24" spans="1:243" s="24" customFormat="1" ht="13.5">
      <c r="A24" s="83">
        <v>7.05</v>
      </c>
      <c r="B24" s="79" t="s">
        <v>59</v>
      </c>
      <c r="C24" s="75">
        <v>11</v>
      </c>
      <c r="D24" s="80">
        <v>4</v>
      </c>
      <c r="E24" s="51" t="s">
        <v>33</v>
      </c>
      <c r="F24" s="47"/>
      <c r="G24" s="26"/>
      <c r="H24" s="20"/>
      <c r="I24" s="19" t="s">
        <v>34</v>
      </c>
      <c r="J24" s="21">
        <f t="shared" si="4"/>
        <v>1</v>
      </c>
      <c r="K24" s="22" t="s">
        <v>40</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5"/>
        <v>0</v>
      </c>
      <c r="BB24" s="45">
        <f t="shared" si="6"/>
        <v>0</v>
      </c>
      <c r="BC24" s="23" t="str">
        <f t="shared" si="7"/>
        <v>INR Zero Only</v>
      </c>
      <c r="IE24" s="25">
        <v>1.01</v>
      </c>
      <c r="IF24" s="25" t="s">
        <v>35</v>
      </c>
      <c r="IG24" s="25" t="s">
        <v>32</v>
      </c>
      <c r="IH24" s="25">
        <v>123.223</v>
      </c>
      <c r="II24" s="25" t="s">
        <v>33</v>
      </c>
    </row>
    <row r="25" spans="1:243" s="24" customFormat="1" ht="27">
      <c r="A25" s="83">
        <v>8</v>
      </c>
      <c r="B25" s="79" t="s">
        <v>84</v>
      </c>
      <c r="C25" s="75">
        <v>12</v>
      </c>
      <c r="D25" s="80">
        <v>2</v>
      </c>
      <c r="E25" s="51" t="s">
        <v>33</v>
      </c>
      <c r="F25" s="47"/>
      <c r="G25" s="26"/>
      <c r="H25" s="20"/>
      <c r="I25" s="19" t="s">
        <v>34</v>
      </c>
      <c r="J25" s="21">
        <f t="shared" si="4"/>
        <v>1</v>
      </c>
      <c r="K25" s="22" t="s">
        <v>40</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t="shared" si="5"/>
        <v>0</v>
      </c>
      <c r="BB25" s="45">
        <f t="shared" si="6"/>
        <v>0</v>
      </c>
      <c r="BC25" s="23" t="str">
        <f t="shared" si="7"/>
        <v>INR Zero Only</v>
      </c>
      <c r="IE25" s="25">
        <v>1.01</v>
      </c>
      <c r="IF25" s="25" t="s">
        <v>35</v>
      </c>
      <c r="IG25" s="25" t="s">
        <v>32</v>
      </c>
      <c r="IH25" s="25">
        <v>123.223</v>
      </c>
      <c r="II25" s="25" t="s">
        <v>33</v>
      </c>
    </row>
    <row r="26" spans="1:243" s="24" customFormat="1" ht="13.5">
      <c r="A26" s="83">
        <v>9</v>
      </c>
      <c r="B26" s="81" t="s">
        <v>60</v>
      </c>
      <c r="C26" s="75">
        <v>13</v>
      </c>
      <c r="D26" s="80">
        <v>2</v>
      </c>
      <c r="E26" s="51" t="s">
        <v>33</v>
      </c>
      <c r="F26" s="47"/>
      <c r="G26" s="26"/>
      <c r="H26" s="20"/>
      <c r="I26" s="19" t="s">
        <v>34</v>
      </c>
      <c r="J26" s="21">
        <f t="shared" si="4"/>
        <v>1</v>
      </c>
      <c r="K26" s="22" t="s">
        <v>40</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5"/>
        <v>0</v>
      </c>
      <c r="BB26" s="45">
        <f t="shared" si="6"/>
        <v>0</v>
      </c>
      <c r="BC26" s="23" t="str">
        <f t="shared" si="7"/>
        <v>INR Zero Only</v>
      </c>
      <c r="IE26" s="25">
        <v>1.01</v>
      </c>
      <c r="IF26" s="25" t="s">
        <v>35</v>
      </c>
      <c r="IG26" s="25" t="s">
        <v>32</v>
      </c>
      <c r="IH26" s="25">
        <v>123.223</v>
      </c>
      <c r="II26" s="25" t="s">
        <v>33</v>
      </c>
    </row>
    <row r="27" spans="1:243" s="24" customFormat="1" ht="27">
      <c r="A27" s="83">
        <v>10</v>
      </c>
      <c r="B27" s="79" t="s">
        <v>85</v>
      </c>
      <c r="C27" s="75">
        <v>14</v>
      </c>
      <c r="D27" s="80">
        <v>2</v>
      </c>
      <c r="E27" s="51" t="s">
        <v>33</v>
      </c>
      <c r="F27" s="47"/>
      <c r="G27" s="26"/>
      <c r="H27" s="20"/>
      <c r="I27" s="19" t="s">
        <v>34</v>
      </c>
      <c r="J27" s="21">
        <f t="shared" si="4"/>
        <v>1</v>
      </c>
      <c r="K27" s="22" t="s">
        <v>40</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5"/>
        <v>0</v>
      </c>
      <c r="BB27" s="45">
        <f t="shared" si="6"/>
        <v>0</v>
      </c>
      <c r="BC27" s="23" t="str">
        <f t="shared" si="7"/>
        <v>INR Zero Only</v>
      </c>
      <c r="IE27" s="25">
        <v>1.01</v>
      </c>
      <c r="IF27" s="25" t="s">
        <v>35</v>
      </c>
      <c r="IG27" s="25" t="s">
        <v>32</v>
      </c>
      <c r="IH27" s="25">
        <v>123.223</v>
      </c>
      <c r="II27" s="25" t="s">
        <v>33</v>
      </c>
    </row>
    <row r="28" spans="1:243" s="14" customFormat="1" ht="13.5">
      <c r="A28" s="90">
        <v>11</v>
      </c>
      <c r="B28" s="82" t="s">
        <v>73</v>
      </c>
      <c r="C28" s="75"/>
      <c r="D28" s="78"/>
      <c r="E28" s="76"/>
      <c r="F28" s="18"/>
      <c r="G28" s="18"/>
      <c r="H28" s="18"/>
      <c r="I28" s="18"/>
      <c r="J28" s="18"/>
      <c r="K28" s="18"/>
      <c r="L28" s="18"/>
      <c r="M28" s="18"/>
      <c r="N28" s="18"/>
      <c r="O28" s="18"/>
      <c r="P28" s="18"/>
      <c r="Q28" s="18"/>
      <c r="R28" s="18"/>
      <c r="S28" s="13"/>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62"/>
      <c r="BB28" s="62"/>
      <c r="BC28" s="18"/>
      <c r="IE28" s="15"/>
      <c r="IF28" s="15"/>
      <c r="IG28" s="15"/>
      <c r="IH28" s="15"/>
      <c r="II28" s="15"/>
    </row>
    <row r="29" spans="1:243" s="24" customFormat="1" ht="13.5">
      <c r="A29" s="83">
        <v>11.01</v>
      </c>
      <c r="B29" s="79" t="s">
        <v>86</v>
      </c>
      <c r="C29" s="75">
        <v>15</v>
      </c>
      <c r="D29" s="83">
        <v>400</v>
      </c>
      <c r="E29" s="51" t="s">
        <v>50</v>
      </c>
      <c r="F29" s="47"/>
      <c r="G29" s="26"/>
      <c r="H29" s="20"/>
      <c r="I29" s="19" t="s">
        <v>34</v>
      </c>
      <c r="J29" s="21">
        <f>IF(I29="Less(-)",-1,1)</f>
        <v>1</v>
      </c>
      <c r="K29" s="22" t="s">
        <v>40</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total_amount_ba($B$2,$D$2,D29,F29,J29,K29,M29)</f>
        <v>0</v>
      </c>
      <c r="BB29" s="45">
        <f>BA29+SUM(N29:AZ29)</f>
        <v>0</v>
      </c>
      <c r="BC29" s="23" t="str">
        <f>SpellNumber(L29,BB29)</f>
        <v>INR Zero Only</v>
      </c>
      <c r="IE29" s="25">
        <v>1.01</v>
      </c>
      <c r="IF29" s="25" t="s">
        <v>35</v>
      </c>
      <c r="IG29" s="25" t="s">
        <v>32</v>
      </c>
      <c r="IH29" s="25">
        <v>123.223</v>
      </c>
      <c r="II29" s="25" t="s">
        <v>33</v>
      </c>
    </row>
    <row r="30" spans="1:243" s="24" customFormat="1" ht="13.5">
      <c r="A30" s="83">
        <v>11.02</v>
      </c>
      <c r="B30" s="79" t="s">
        <v>87</v>
      </c>
      <c r="C30" s="75">
        <v>16</v>
      </c>
      <c r="D30" s="83">
        <v>400</v>
      </c>
      <c r="E30" s="51" t="s">
        <v>50</v>
      </c>
      <c r="F30" s="47"/>
      <c r="G30" s="26"/>
      <c r="H30" s="20"/>
      <c r="I30" s="19" t="s">
        <v>34</v>
      </c>
      <c r="J30" s="21">
        <f>IF(I30="Less(-)",-1,1)</f>
        <v>1</v>
      </c>
      <c r="K30" s="22" t="s">
        <v>40</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total_amount_ba($B$2,$D$2,D30,F30,J30,K30,M30)</f>
        <v>0</v>
      </c>
      <c r="BB30" s="45">
        <f>BA30+SUM(N30:AZ30)</f>
        <v>0</v>
      </c>
      <c r="BC30" s="23" t="str">
        <f>SpellNumber(L30,BB30)</f>
        <v>INR Zero Only</v>
      </c>
      <c r="IE30" s="25">
        <v>1.01</v>
      </c>
      <c r="IF30" s="25" t="s">
        <v>35</v>
      </c>
      <c r="IG30" s="25" t="s">
        <v>32</v>
      </c>
      <c r="IH30" s="25">
        <v>123.223</v>
      </c>
      <c r="II30" s="25" t="s">
        <v>33</v>
      </c>
    </row>
    <row r="31" spans="1:243" s="24" customFormat="1" ht="13.5">
      <c r="A31" s="83">
        <v>11.03</v>
      </c>
      <c r="B31" s="79" t="s">
        <v>88</v>
      </c>
      <c r="C31" s="75">
        <v>17</v>
      </c>
      <c r="D31" s="83">
        <v>400</v>
      </c>
      <c r="E31" s="51" t="s">
        <v>50</v>
      </c>
      <c r="F31" s="47"/>
      <c r="G31" s="26"/>
      <c r="H31" s="20"/>
      <c r="I31" s="19" t="s">
        <v>34</v>
      </c>
      <c r="J31" s="21">
        <f>IF(I31="Less(-)",-1,1)</f>
        <v>1</v>
      </c>
      <c r="K31" s="22" t="s">
        <v>40</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total_amount_ba($B$2,$D$2,D31,F31,J31,K31,M31)</f>
        <v>0</v>
      </c>
      <c r="BB31" s="45">
        <f>BA31+SUM(N31:AZ31)</f>
        <v>0</v>
      </c>
      <c r="BC31" s="23" t="str">
        <f>SpellNumber(L31,BB31)</f>
        <v>INR Zero Only</v>
      </c>
      <c r="IE31" s="25">
        <v>1.01</v>
      </c>
      <c r="IF31" s="25" t="s">
        <v>35</v>
      </c>
      <c r="IG31" s="25" t="s">
        <v>32</v>
      </c>
      <c r="IH31" s="25">
        <v>123.223</v>
      </c>
      <c r="II31" s="25" t="s">
        <v>33</v>
      </c>
    </row>
    <row r="32" spans="1:243" s="14" customFormat="1" ht="13.5">
      <c r="A32" s="90">
        <v>12</v>
      </c>
      <c r="B32" s="82" t="s">
        <v>64</v>
      </c>
      <c r="C32" s="75"/>
      <c r="D32" s="78"/>
      <c r="E32" s="76"/>
      <c r="F32" s="18"/>
      <c r="G32" s="18"/>
      <c r="H32" s="18"/>
      <c r="I32" s="18"/>
      <c r="J32" s="18"/>
      <c r="K32" s="18"/>
      <c r="L32" s="18"/>
      <c r="M32" s="18"/>
      <c r="N32" s="18"/>
      <c r="O32" s="18"/>
      <c r="P32" s="18"/>
      <c r="Q32" s="18"/>
      <c r="R32" s="18"/>
      <c r="S32" s="13"/>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62"/>
      <c r="BB32" s="62"/>
      <c r="BC32" s="18"/>
      <c r="IE32" s="15"/>
      <c r="IF32" s="15"/>
      <c r="IG32" s="15"/>
      <c r="IH32" s="15"/>
      <c r="II32" s="15"/>
    </row>
    <row r="33" spans="1:243" s="24" customFormat="1" ht="29.25" customHeight="1">
      <c r="A33" s="83">
        <v>12.01</v>
      </c>
      <c r="B33" s="79" t="s">
        <v>89</v>
      </c>
      <c r="C33" s="75">
        <v>18</v>
      </c>
      <c r="D33" s="80">
        <v>500</v>
      </c>
      <c r="E33" s="51" t="s">
        <v>50</v>
      </c>
      <c r="F33" s="47"/>
      <c r="G33" s="26"/>
      <c r="H33" s="20"/>
      <c r="I33" s="19" t="s">
        <v>34</v>
      </c>
      <c r="J33" s="21">
        <f>IF(I33="Less(-)",-1,1)</f>
        <v>1</v>
      </c>
      <c r="K33" s="22" t="s">
        <v>40</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total_amount_ba($B$2,$D$2,D33,F33,J33,K33,M33)</f>
        <v>0</v>
      </c>
      <c r="BB33" s="45">
        <f>BA33+SUM(N33:AZ33)</f>
        <v>0</v>
      </c>
      <c r="BC33" s="23" t="str">
        <f>SpellNumber(L33,BB33)</f>
        <v>INR Zero Only</v>
      </c>
      <c r="IE33" s="25">
        <v>1.01</v>
      </c>
      <c r="IF33" s="25" t="s">
        <v>35</v>
      </c>
      <c r="IG33" s="25" t="s">
        <v>32</v>
      </c>
      <c r="IH33" s="25">
        <v>123.223</v>
      </c>
      <c r="II33" s="25" t="s">
        <v>33</v>
      </c>
    </row>
    <row r="34" spans="1:243" s="24" customFormat="1" ht="29.25" customHeight="1">
      <c r="A34" s="83">
        <v>12.02</v>
      </c>
      <c r="B34" s="79" t="s">
        <v>91</v>
      </c>
      <c r="C34" s="75">
        <v>19</v>
      </c>
      <c r="D34" s="80">
        <v>500</v>
      </c>
      <c r="E34" s="51" t="s">
        <v>50</v>
      </c>
      <c r="F34" s="47"/>
      <c r="G34" s="26"/>
      <c r="H34" s="20"/>
      <c r="I34" s="19" t="s">
        <v>34</v>
      </c>
      <c r="J34" s="21">
        <f>IF(I34="Less(-)",-1,1)</f>
        <v>1</v>
      </c>
      <c r="K34" s="22" t="s">
        <v>40</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total_amount_ba($B$2,$D$2,D34,F34,J34,K34,M34)</f>
        <v>0</v>
      </c>
      <c r="BB34" s="45">
        <f>BA34+SUM(N34:AZ34)</f>
        <v>0</v>
      </c>
      <c r="BC34" s="23" t="str">
        <f>SpellNumber(L34,BB34)</f>
        <v>INR Zero Only</v>
      </c>
      <c r="IE34" s="25">
        <v>1.01</v>
      </c>
      <c r="IF34" s="25" t="s">
        <v>35</v>
      </c>
      <c r="IG34" s="25" t="s">
        <v>32</v>
      </c>
      <c r="IH34" s="25">
        <v>123.223</v>
      </c>
      <c r="II34" s="25" t="s">
        <v>33</v>
      </c>
    </row>
    <row r="35" spans="1:243" s="24" customFormat="1" ht="13.5">
      <c r="A35" s="83">
        <v>12.03</v>
      </c>
      <c r="B35" s="79" t="s">
        <v>90</v>
      </c>
      <c r="C35" s="75">
        <v>20</v>
      </c>
      <c r="D35" s="80">
        <v>500</v>
      </c>
      <c r="E35" s="51" t="s">
        <v>50</v>
      </c>
      <c r="F35" s="47"/>
      <c r="G35" s="26"/>
      <c r="H35" s="20"/>
      <c r="I35" s="19" t="s">
        <v>34</v>
      </c>
      <c r="J35" s="21">
        <f>IF(I35="Less(-)",-1,1)</f>
        <v>1</v>
      </c>
      <c r="K35" s="22" t="s">
        <v>40</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total_amount_ba($B$2,$D$2,D35,F35,J35,K35,M35)</f>
        <v>0</v>
      </c>
      <c r="BB35" s="45">
        <f>BA35+SUM(N35:AZ35)</f>
        <v>0</v>
      </c>
      <c r="BC35" s="23" t="str">
        <f>SpellNumber(L35,BB35)</f>
        <v>INR Zero Only</v>
      </c>
      <c r="IE35" s="25">
        <v>1.01</v>
      </c>
      <c r="IF35" s="25" t="s">
        <v>35</v>
      </c>
      <c r="IG35" s="25" t="s">
        <v>32</v>
      </c>
      <c r="IH35" s="25">
        <v>123.223</v>
      </c>
      <c r="II35" s="25" t="s">
        <v>33</v>
      </c>
    </row>
    <row r="36" spans="1:243" s="24" customFormat="1" ht="96">
      <c r="A36" s="83">
        <v>13</v>
      </c>
      <c r="B36" s="79" t="s">
        <v>92</v>
      </c>
      <c r="C36" s="75">
        <v>21</v>
      </c>
      <c r="D36" s="83">
        <v>1</v>
      </c>
      <c r="E36" s="51" t="s">
        <v>33</v>
      </c>
      <c r="F36" s="47"/>
      <c r="G36" s="26"/>
      <c r="H36" s="20"/>
      <c r="I36" s="19" t="s">
        <v>34</v>
      </c>
      <c r="J36" s="21">
        <f>IF(I36="Less(-)",-1,1)</f>
        <v>1</v>
      </c>
      <c r="K36" s="22" t="s">
        <v>40</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total_amount_ba($B$2,$D$2,D36,F36,J36,K36,M36)</f>
        <v>0</v>
      </c>
      <c r="BB36" s="45">
        <f>BA36+SUM(N36:AZ36)</f>
        <v>0</v>
      </c>
      <c r="BC36" s="23" t="str">
        <f>SpellNumber(L36,BB36)</f>
        <v>INR Zero Only</v>
      </c>
      <c r="IE36" s="25">
        <v>1.01</v>
      </c>
      <c r="IF36" s="25" t="s">
        <v>35</v>
      </c>
      <c r="IG36" s="25" t="s">
        <v>32</v>
      </c>
      <c r="IH36" s="25">
        <v>123.223</v>
      </c>
      <c r="II36" s="25" t="s">
        <v>33</v>
      </c>
    </row>
    <row r="37" spans="1:243" s="14" customFormat="1" ht="13.5">
      <c r="A37" s="90">
        <v>14</v>
      </c>
      <c r="B37" s="79" t="s">
        <v>93</v>
      </c>
      <c r="C37" s="75"/>
      <c r="D37" s="78"/>
      <c r="E37" s="76"/>
      <c r="F37" s="18"/>
      <c r="G37" s="18"/>
      <c r="H37" s="18"/>
      <c r="I37" s="18"/>
      <c r="J37" s="18"/>
      <c r="K37" s="18"/>
      <c r="L37" s="18"/>
      <c r="M37" s="18"/>
      <c r="N37" s="18"/>
      <c r="O37" s="18"/>
      <c r="P37" s="18"/>
      <c r="Q37" s="18"/>
      <c r="R37" s="18"/>
      <c r="S37" s="13"/>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62"/>
      <c r="BB37" s="62"/>
      <c r="BC37" s="18"/>
      <c r="IE37" s="15"/>
      <c r="IF37" s="15"/>
      <c r="IG37" s="15"/>
      <c r="IH37" s="15"/>
      <c r="II37" s="15"/>
    </row>
    <row r="38" spans="1:243" s="24" customFormat="1" ht="13.5">
      <c r="A38" s="83">
        <v>14.01</v>
      </c>
      <c r="B38" s="81" t="s">
        <v>94</v>
      </c>
      <c r="C38" s="75">
        <v>22</v>
      </c>
      <c r="D38" s="80">
        <v>1</v>
      </c>
      <c r="E38" s="51" t="s">
        <v>33</v>
      </c>
      <c r="F38" s="47"/>
      <c r="G38" s="26"/>
      <c r="H38" s="20"/>
      <c r="I38" s="19" t="s">
        <v>34</v>
      </c>
      <c r="J38" s="21">
        <f t="shared" si="4"/>
        <v>1</v>
      </c>
      <c r="K38" s="22" t="s">
        <v>40</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t="shared" si="5"/>
        <v>0</v>
      </c>
      <c r="BB38" s="45">
        <f t="shared" si="6"/>
        <v>0</v>
      </c>
      <c r="BC38" s="23" t="str">
        <f t="shared" si="7"/>
        <v>INR Zero Only</v>
      </c>
      <c r="IE38" s="25">
        <v>1.01</v>
      </c>
      <c r="IF38" s="25" t="s">
        <v>35</v>
      </c>
      <c r="IG38" s="25" t="s">
        <v>32</v>
      </c>
      <c r="IH38" s="25">
        <v>123.223</v>
      </c>
      <c r="II38" s="25" t="s">
        <v>33</v>
      </c>
    </row>
    <row r="39" spans="1:243" s="24" customFormat="1" ht="13.5">
      <c r="A39" s="83">
        <v>14.02</v>
      </c>
      <c r="B39" s="81" t="s">
        <v>95</v>
      </c>
      <c r="C39" s="75">
        <v>23</v>
      </c>
      <c r="D39" s="80">
        <v>2</v>
      </c>
      <c r="E39" s="51" t="s">
        <v>33</v>
      </c>
      <c r="F39" s="47"/>
      <c r="G39" s="26"/>
      <c r="H39" s="20"/>
      <c r="I39" s="19" t="s">
        <v>34</v>
      </c>
      <c r="J39" s="21">
        <f>IF(I39="Less(-)",-1,1)</f>
        <v>1</v>
      </c>
      <c r="K39" s="22" t="s">
        <v>40</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total_amount_ba($B$2,$D$2,D39,F39,J39,K39,M39)</f>
        <v>0</v>
      </c>
      <c r="BB39" s="45">
        <f>BA39+SUM(N39:AZ39)</f>
        <v>0</v>
      </c>
      <c r="BC39" s="23" t="str">
        <f>SpellNumber(L39,BB39)</f>
        <v>INR Zero Only</v>
      </c>
      <c r="IE39" s="25">
        <v>1.01</v>
      </c>
      <c r="IF39" s="25" t="s">
        <v>35</v>
      </c>
      <c r="IG39" s="25" t="s">
        <v>32</v>
      </c>
      <c r="IH39" s="25">
        <v>123.223</v>
      </c>
      <c r="II39" s="25" t="s">
        <v>33</v>
      </c>
    </row>
    <row r="40" spans="1:243" s="14" customFormat="1" ht="13.5">
      <c r="A40" s="90">
        <v>15</v>
      </c>
      <c r="B40" s="82" t="s">
        <v>61</v>
      </c>
      <c r="C40" s="75"/>
      <c r="D40" s="78"/>
      <c r="E40" s="76"/>
      <c r="F40" s="18"/>
      <c r="G40" s="18"/>
      <c r="H40" s="18"/>
      <c r="I40" s="18"/>
      <c r="J40" s="18"/>
      <c r="K40" s="18"/>
      <c r="L40" s="18"/>
      <c r="M40" s="18"/>
      <c r="N40" s="18"/>
      <c r="O40" s="18"/>
      <c r="P40" s="18"/>
      <c r="Q40" s="18"/>
      <c r="R40" s="18"/>
      <c r="S40" s="13"/>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62"/>
      <c r="BB40" s="62"/>
      <c r="BC40" s="18"/>
      <c r="IE40" s="15"/>
      <c r="IF40" s="15"/>
      <c r="IG40" s="15"/>
      <c r="IH40" s="15"/>
      <c r="II40" s="15"/>
    </row>
    <row r="41" spans="1:243" s="24" customFormat="1" ht="13.5">
      <c r="A41" s="83">
        <v>15.01</v>
      </c>
      <c r="B41" s="79" t="s">
        <v>96</v>
      </c>
      <c r="C41" s="75">
        <v>24</v>
      </c>
      <c r="D41" s="80">
        <v>20</v>
      </c>
      <c r="E41" s="51" t="s">
        <v>33</v>
      </c>
      <c r="F41" s="47"/>
      <c r="G41" s="26"/>
      <c r="H41" s="20"/>
      <c r="I41" s="19" t="s">
        <v>34</v>
      </c>
      <c r="J41" s="21">
        <f>IF(I41="Less(-)",-1,1)</f>
        <v>1</v>
      </c>
      <c r="K41" s="22" t="s">
        <v>40</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total_amount_ba($B$2,$D$2,D41,F41,J41,K41,M41)</f>
        <v>0</v>
      </c>
      <c r="BB41" s="45">
        <f>BA41+SUM(N41:AZ41)</f>
        <v>0</v>
      </c>
      <c r="BC41" s="23" t="str">
        <f>SpellNumber(L41,BB41)</f>
        <v>INR Zero Only</v>
      </c>
      <c r="IE41" s="25">
        <v>1.01</v>
      </c>
      <c r="IF41" s="25" t="s">
        <v>35</v>
      </c>
      <c r="IG41" s="25" t="s">
        <v>32</v>
      </c>
      <c r="IH41" s="25">
        <v>123.223</v>
      </c>
      <c r="II41" s="25" t="s">
        <v>33</v>
      </c>
    </row>
    <row r="42" spans="1:243" s="24" customFormat="1" ht="13.5">
      <c r="A42" s="83">
        <v>15.02</v>
      </c>
      <c r="B42" s="79" t="s">
        <v>62</v>
      </c>
      <c r="C42" s="75">
        <v>25</v>
      </c>
      <c r="D42" s="80">
        <v>10</v>
      </c>
      <c r="E42" s="51" t="s">
        <v>33</v>
      </c>
      <c r="F42" s="47"/>
      <c r="G42" s="26"/>
      <c r="H42" s="20"/>
      <c r="I42" s="19" t="s">
        <v>34</v>
      </c>
      <c r="J42" s="21">
        <f>IF(I42="Less(-)",-1,1)</f>
        <v>1</v>
      </c>
      <c r="K42" s="22" t="s">
        <v>40</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total_amount_ba($B$2,$D$2,D42,F42,J42,K42,M42)</f>
        <v>0</v>
      </c>
      <c r="BB42" s="45">
        <f>BA42+SUM(N42:AZ42)</f>
        <v>0</v>
      </c>
      <c r="BC42" s="23" t="str">
        <f>SpellNumber(L42,BB42)</f>
        <v>INR Zero Only</v>
      </c>
      <c r="IE42" s="25">
        <v>1.01</v>
      </c>
      <c r="IF42" s="25" t="s">
        <v>35</v>
      </c>
      <c r="IG42" s="25" t="s">
        <v>32</v>
      </c>
      <c r="IH42" s="25">
        <v>123.223</v>
      </c>
      <c r="II42" s="25" t="s">
        <v>33</v>
      </c>
    </row>
    <row r="43" spans="1:243" s="24" customFormat="1" ht="13.5">
      <c r="A43" s="83">
        <v>16</v>
      </c>
      <c r="B43" s="79" t="s">
        <v>63</v>
      </c>
      <c r="C43" s="75">
        <v>26</v>
      </c>
      <c r="D43" s="80">
        <v>0.5</v>
      </c>
      <c r="E43" s="51" t="s">
        <v>53</v>
      </c>
      <c r="F43" s="47"/>
      <c r="G43" s="26"/>
      <c r="H43" s="20"/>
      <c r="I43" s="19" t="s">
        <v>34</v>
      </c>
      <c r="J43" s="21">
        <f>IF(I43="Less(-)",-1,1)</f>
        <v>1</v>
      </c>
      <c r="K43" s="22" t="s">
        <v>40</v>
      </c>
      <c r="L43" s="22" t="s">
        <v>7</v>
      </c>
      <c r="M43" s="48"/>
      <c r="N43" s="42"/>
      <c r="O43" s="42"/>
      <c r="P43" s="46"/>
      <c r="Q43" s="42"/>
      <c r="R43" s="42"/>
      <c r="S43" s="43"/>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total_amount_ba($B$2,$D$2,D43,F43,J43,K43,M43)</f>
        <v>0</v>
      </c>
      <c r="BB43" s="45">
        <f>BA43+SUM(N43:AZ43)</f>
        <v>0</v>
      </c>
      <c r="BC43" s="23" t="str">
        <f>SpellNumber(L43,BB43)</f>
        <v>INR Zero Only</v>
      </c>
      <c r="IE43" s="25">
        <v>1.01</v>
      </c>
      <c r="IF43" s="25" t="s">
        <v>35</v>
      </c>
      <c r="IG43" s="25" t="s">
        <v>32</v>
      </c>
      <c r="IH43" s="25">
        <v>123.223</v>
      </c>
      <c r="II43" s="25" t="s">
        <v>33</v>
      </c>
    </row>
    <row r="44" spans="1:243" s="24" customFormat="1" ht="13.5">
      <c r="A44" s="83">
        <v>17</v>
      </c>
      <c r="B44" s="79" t="s">
        <v>97</v>
      </c>
      <c r="C44" s="75">
        <v>27</v>
      </c>
      <c r="D44" s="80">
        <v>8</v>
      </c>
      <c r="E44" s="51" t="s">
        <v>33</v>
      </c>
      <c r="F44" s="47"/>
      <c r="G44" s="26"/>
      <c r="H44" s="20"/>
      <c r="I44" s="19" t="s">
        <v>34</v>
      </c>
      <c r="J44" s="21">
        <f>IF(I44="Less(-)",-1,1)</f>
        <v>1</v>
      </c>
      <c r="K44" s="22" t="s">
        <v>40</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total_amount_ba($B$2,$D$2,D44,F44,J44,K44,M44)</f>
        <v>0</v>
      </c>
      <c r="BB44" s="45">
        <f>BA44+SUM(N44:AZ44)</f>
        <v>0</v>
      </c>
      <c r="BC44" s="23" t="str">
        <f>SpellNumber(L44,BB44)</f>
        <v>INR Zero Only</v>
      </c>
      <c r="IE44" s="25">
        <v>1.01</v>
      </c>
      <c r="IF44" s="25" t="s">
        <v>35</v>
      </c>
      <c r="IG44" s="25" t="s">
        <v>32</v>
      </c>
      <c r="IH44" s="25">
        <v>123.223</v>
      </c>
      <c r="II44" s="25" t="s">
        <v>33</v>
      </c>
    </row>
    <row r="45" spans="1:243" s="14" customFormat="1" ht="13.5">
      <c r="A45" s="90">
        <v>18</v>
      </c>
      <c r="B45" s="82" t="s">
        <v>98</v>
      </c>
      <c r="C45" s="75"/>
      <c r="D45" s="78"/>
      <c r="E45" s="76"/>
      <c r="F45" s="18"/>
      <c r="G45" s="18"/>
      <c r="H45" s="18"/>
      <c r="I45" s="18"/>
      <c r="J45" s="18"/>
      <c r="K45" s="18"/>
      <c r="L45" s="18"/>
      <c r="M45" s="18"/>
      <c r="N45" s="18"/>
      <c r="O45" s="18"/>
      <c r="P45" s="18"/>
      <c r="Q45" s="18"/>
      <c r="R45" s="18"/>
      <c r="S45" s="13"/>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62"/>
      <c r="BB45" s="62"/>
      <c r="BC45" s="18"/>
      <c r="IE45" s="15"/>
      <c r="IF45" s="15"/>
      <c r="IG45" s="15"/>
      <c r="IH45" s="15"/>
      <c r="II45" s="15"/>
    </row>
    <row r="46" spans="1:243" s="24" customFormat="1" ht="13.5">
      <c r="A46" s="83">
        <v>18.01</v>
      </c>
      <c r="B46" s="79" t="s">
        <v>99</v>
      </c>
      <c r="C46" s="75">
        <v>28</v>
      </c>
      <c r="D46" s="85">
        <v>200</v>
      </c>
      <c r="E46" s="51" t="s">
        <v>50</v>
      </c>
      <c r="F46" s="47"/>
      <c r="G46" s="26"/>
      <c r="H46" s="20"/>
      <c r="I46" s="19" t="s">
        <v>34</v>
      </c>
      <c r="J46" s="21">
        <f>IF(I46="Less(-)",-1,1)</f>
        <v>1</v>
      </c>
      <c r="K46" s="22" t="s">
        <v>40</v>
      </c>
      <c r="L46" s="22" t="s">
        <v>7</v>
      </c>
      <c r="M46" s="48"/>
      <c r="N46" s="42"/>
      <c r="O46" s="42"/>
      <c r="P46" s="46"/>
      <c r="Q46" s="42"/>
      <c r="R46" s="42"/>
      <c r="S46" s="43"/>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total_amount_ba($B$2,$D$2,D46,F46,J46,K46,M46)</f>
        <v>0</v>
      </c>
      <c r="BB46" s="45">
        <f>BA46+SUM(N46:AZ46)</f>
        <v>0</v>
      </c>
      <c r="BC46" s="23" t="str">
        <f>SpellNumber(L46,BB46)</f>
        <v>INR Zero Only</v>
      </c>
      <c r="IE46" s="25">
        <v>1.01</v>
      </c>
      <c r="IF46" s="25" t="s">
        <v>35</v>
      </c>
      <c r="IG46" s="25" t="s">
        <v>32</v>
      </c>
      <c r="IH46" s="25">
        <v>123.223</v>
      </c>
      <c r="II46" s="25" t="s">
        <v>33</v>
      </c>
    </row>
    <row r="47" spans="1:243" s="24" customFormat="1" ht="13.5">
      <c r="A47" s="83">
        <v>18.02</v>
      </c>
      <c r="B47" s="79" t="s">
        <v>100</v>
      </c>
      <c r="C47" s="75">
        <v>29</v>
      </c>
      <c r="D47" s="85">
        <v>150</v>
      </c>
      <c r="E47" s="51" t="s">
        <v>50</v>
      </c>
      <c r="F47" s="47"/>
      <c r="G47" s="26"/>
      <c r="H47" s="20"/>
      <c r="I47" s="19" t="s">
        <v>34</v>
      </c>
      <c r="J47" s="21">
        <f>IF(I47="Less(-)",-1,1)</f>
        <v>1</v>
      </c>
      <c r="K47" s="22" t="s">
        <v>40</v>
      </c>
      <c r="L47" s="22" t="s">
        <v>7</v>
      </c>
      <c r="M47" s="48"/>
      <c r="N47" s="42"/>
      <c r="O47" s="42"/>
      <c r="P47" s="46"/>
      <c r="Q47" s="42"/>
      <c r="R47" s="42"/>
      <c r="S47" s="43"/>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total_amount_ba($B$2,$D$2,D47,F47,J47,K47,M47)</f>
        <v>0</v>
      </c>
      <c r="BB47" s="45">
        <f>BA47+SUM(N47:AZ47)</f>
        <v>0</v>
      </c>
      <c r="BC47" s="23" t="str">
        <f>SpellNumber(L47,BB47)</f>
        <v>INR Zero Only</v>
      </c>
      <c r="IE47" s="25">
        <v>1.01</v>
      </c>
      <c r="IF47" s="25" t="s">
        <v>35</v>
      </c>
      <c r="IG47" s="25" t="s">
        <v>32</v>
      </c>
      <c r="IH47" s="25">
        <v>123.223</v>
      </c>
      <c r="II47" s="25" t="s">
        <v>33</v>
      </c>
    </row>
    <row r="48" spans="1:243" s="24" customFormat="1" ht="27">
      <c r="A48" s="83">
        <v>18.03</v>
      </c>
      <c r="B48" s="79" t="s">
        <v>101</v>
      </c>
      <c r="C48" s="75">
        <v>30</v>
      </c>
      <c r="D48" s="83">
        <v>10</v>
      </c>
      <c r="E48" s="51" t="s">
        <v>33</v>
      </c>
      <c r="F48" s="47"/>
      <c r="G48" s="26"/>
      <c r="H48" s="20"/>
      <c r="I48" s="19" t="s">
        <v>34</v>
      </c>
      <c r="J48" s="21">
        <f>IF(I48="Less(-)",-1,1)</f>
        <v>1</v>
      </c>
      <c r="K48" s="22" t="s">
        <v>40</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total_amount_ba($B$2,$D$2,D48,F48,J48,K48,M48)</f>
        <v>0</v>
      </c>
      <c r="BB48" s="45">
        <f>BA48+SUM(N48:AZ48)</f>
        <v>0</v>
      </c>
      <c r="BC48" s="23" t="str">
        <f>SpellNumber(L48,BB48)</f>
        <v>INR Zero Only</v>
      </c>
      <c r="IE48" s="25">
        <v>1.01</v>
      </c>
      <c r="IF48" s="25" t="s">
        <v>35</v>
      </c>
      <c r="IG48" s="25" t="s">
        <v>32</v>
      </c>
      <c r="IH48" s="25">
        <v>123.223</v>
      </c>
      <c r="II48" s="25" t="s">
        <v>33</v>
      </c>
    </row>
    <row r="49" spans="1:243" s="24" customFormat="1" ht="13.5">
      <c r="A49" s="83">
        <v>18.04</v>
      </c>
      <c r="B49" s="79" t="s">
        <v>102</v>
      </c>
      <c r="C49" s="75">
        <v>31</v>
      </c>
      <c r="D49" s="85">
        <v>6</v>
      </c>
      <c r="E49" s="51" t="s">
        <v>33</v>
      </c>
      <c r="F49" s="47"/>
      <c r="G49" s="26"/>
      <c r="H49" s="20"/>
      <c r="I49" s="19" t="s">
        <v>34</v>
      </c>
      <c r="J49" s="21">
        <f>IF(I49="Less(-)",-1,1)</f>
        <v>1</v>
      </c>
      <c r="K49" s="22" t="s">
        <v>40</v>
      </c>
      <c r="L49" s="22" t="s">
        <v>7</v>
      </c>
      <c r="M49" s="48"/>
      <c r="N49" s="42"/>
      <c r="O49" s="42"/>
      <c r="P49" s="46"/>
      <c r="Q49" s="42"/>
      <c r="R49" s="42"/>
      <c r="S49" s="43"/>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total_amount_ba($B$2,$D$2,D49,F49,J49,K49,M49)</f>
        <v>0</v>
      </c>
      <c r="BB49" s="45">
        <f>BA49+SUM(N49:AZ49)</f>
        <v>0</v>
      </c>
      <c r="BC49" s="23" t="str">
        <f>SpellNumber(L49,BB49)</f>
        <v>INR Zero Only</v>
      </c>
      <c r="IE49" s="25">
        <v>1.01</v>
      </c>
      <c r="IF49" s="25" t="s">
        <v>35</v>
      </c>
      <c r="IG49" s="25" t="s">
        <v>32</v>
      </c>
      <c r="IH49" s="25">
        <v>123.223</v>
      </c>
      <c r="II49" s="25" t="s">
        <v>33</v>
      </c>
    </row>
    <row r="50" spans="1:243" s="14" customFormat="1" ht="13.5">
      <c r="A50" s="90">
        <v>19</v>
      </c>
      <c r="B50" s="82" t="s">
        <v>103</v>
      </c>
      <c r="C50" s="75"/>
      <c r="D50" s="78"/>
      <c r="E50" s="76"/>
      <c r="F50" s="18"/>
      <c r="G50" s="18"/>
      <c r="H50" s="18"/>
      <c r="I50" s="18"/>
      <c r="J50" s="18"/>
      <c r="K50" s="18"/>
      <c r="L50" s="18"/>
      <c r="M50" s="18"/>
      <c r="N50" s="18"/>
      <c r="O50" s="18"/>
      <c r="P50" s="18"/>
      <c r="Q50" s="18"/>
      <c r="R50" s="18"/>
      <c r="S50" s="13"/>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62"/>
      <c r="BB50" s="62"/>
      <c r="BC50" s="18"/>
      <c r="IE50" s="15"/>
      <c r="IF50" s="15"/>
      <c r="IG50" s="15"/>
      <c r="IH50" s="15"/>
      <c r="II50" s="15"/>
    </row>
    <row r="51" spans="1:243" s="24" customFormat="1" ht="13.5">
      <c r="A51" s="83">
        <v>19.01</v>
      </c>
      <c r="B51" s="79" t="s">
        <v>104</v>
      </c>
      <c r="C51" s="75">
        <v>32</v>
      </c>
      <c r="D51" s="83">
        <v>6</v>
      </c>
      <c r="E51" s="51" t="s">
        <v>33</v>
      </c>
      <c r="F51" s="47"/>
      <c r="G51" s="26"/>
      <c r="H51" s="20"/>
      <c r="I51" s="19" t="s">
        <v>34</v>
      </c>
      <c r="J51" s="21">
        <f aca="true" t="shared" si="8" ref="J51:J66">IF(I51="Less(-)",-1,1)</f>
        <v>1</v>
      </c>
      <c r="K51" s="22" t="s">
        <v>40</v>
      </c>
      <c r="L51" s="22" t="s">
        <v>7</v>
      </c>
      <c r="M51" s="48"/>
      <c r="N51" s="42"/>
      <c r="O51" s="42"/>
      <c r="P51" s="46"/>
      <c r="Q51" s="42"/>
      <c r="R51" s="42"/>
      <c r="S51" s="43"/>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5">
        <f aca="true" t="shared" si="9" ref="BA51:BA66">total_amount_ba($B$2,$D$2,D51,F51,J51,K51,M51)</f>
        <v>0</v>
      </c>
      <c r="BB51" s="45">
        <f aca="true" t="shared" si="10" ref="BB51:BB66">BA51+SUM(N51:AZ51)</f>
        <v>0</v>
      </c>
      <c r="BC51" s="23" t="str">
        <f aca="true" t="shared" si="11" ref="BC51:BC66">SpellNumber(L51,BB51)</f>
        <v>INR Zero Only</v>
      </c>
      <c r="IE51" s="25">
        <v>1.01</v>
      </c>
      <c r="IF51" s="25" t="s">
        <v>35</v>
      </c>
      <c r="IG51" s="25" t="s">
        <v>32</v>
      </c>
      <c r="IH51" s="25">
        <v>123.223</v>
      </c>
      <c r="II51" s="25" t="s">
        <v>33</v>
      </c>
    </row>
    <row r="52" spans="1:243" s="24" customFormat="1" ht="13.5">
      <c r="A52" s="83">
        <v>19.02</v>
      </c>
      <c r="B52" s="81" t="s">
        <v>105</v>
      </c>
      <c r="C52" s="75">
        <v>33</v>
      </c>
      <c r="D52" s="83">
        <v>6</v>
      </c>
      <c r="E52" s="51" t="s">
        <v>33</v>
      </c>
      <c r="F52" s="47"/>
      <c r="G52" s="26"/>
      <c r="H52" s="20"/>
      <c r="I52" s="19" t="s">
        <v>34</v>
      </c>
      <c r="J52" s="21">
        <f t="shared" si="8"/>
        <v>1</v>
      </c>
      <c r="K52" s="22" t="s">
        <v>40</v>
      </c>
      <c r="L52" s="22" t="s">
        <v>7</v>
      </c>
      <c r="M52" s="48"/>
      <c r="N52" s="42"/>
      <c r="O52" s="42"/>
      <c r="P52" s="46"/>
      <c r="Q52" s="42"/>
      <c r="R52" s="42"/>
      <c r="S52" s="43"/>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 t="shared" si="9"/>
        <v>0</v>
      </c>
      <c r="BB52" s="45">
        <f t="shared" si="10"/>
        <v>0</v>
      </c>
      <c r="BC52" s="23" t="str">
        <f t="shared" si="11"/>
        <v>INR Zero Only</v>
      </c>
      <c r="IE52" s="25">
        <v>1.01</v>
      </c>
      <c r="IF52" s="25" t="s">
        <v>35</v>
      </c>
      <c r="IG52" s="25" t="s">
        <v>32</v>
      </c>
      <c r="IH52" s="25">
        <v>123.223</v>
      </c>
      <c r="II52" s="25" t="s">
        <v>33</v>
      </c>
    </row>
    <row r="53" spans="1:243" s="24" customFormat="1" ht="13.5">
      <c r="A53" s="83">
        <v>19.03</v>
      </c>
      <c r="B53" s="81" t="s">
        <v>106</v>
      </c>
      <c r="C53" s="75">
        <v>34</v>
      </c>
      <c r="D53" s="83">
        <v>2</v>
      </c>
      <c r="E53" s="51" t="s">
        <v>33</v>
      </c>
      <c r="F53" s="47"/>
      <c r="G53" s="26"/>
      <c r="H53" s="20"/>
      <c r="I53" s="19" t="s">
        <v>34</v>
      </c>
      <c r="J53" s="21">
        <f t="shared" si="8"/>
        <v>1</v>
      </c>
      <c r="K53" s="22" t="s">
        <v>40</v>
      </c>
      <c r="L53" s="22" t="s">
        <v>7</v>
      </c>
      <c r="M53" s="48"/>
      <c r="N53" s="42"/>
      <c r="O53" s="42"/>
      <c r="P53" s="46"/>
      <c r="Q53" s="42"/>
      <c r="R53" s="42"/>
      <c r="S53" s="43"/>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f t="shared" si="9"/>
        <v>0</v>
      </c>
      <c r="BB53" s="45">
        <f t="shared" si="10"/>
        <v>0</v>
      </c>
      <c r="BC53" s="23" t="str">
        <f t="shared" si="11"/>
        <v>INR Zero Only</v>
      </c>
      <c r="IE53" s="25">
        <v>1.01</v>
      </c>
      <c r="IF53" s="25" t="s">
        <v>35</v>
      </c>
      <c r="IG53" s="25" t="s">
        <v>32</v>
      </c>
      <c r="IH53" s="25">
        <v>123.223</v>
      </c>
      <c r="II53" s="25" t="s">
        <v>33</v>
      </c>
    </row>
    <row r="54" spans="1:243" s="24" customFormat="1" ht="13.5">
      <c r="A54" s="83">
        <v>19.04</v>
      </c>
      <c r="B54" s="81" t="s">
        <v>107</v>
      </c>
      <c r="C54" s="75">
        <v>35</v>
      </c>
      <c r="D54" s="83">
        <v>1</v>
      </c>
      <c r="E54" s="51" t="s">
        <v>33</v>
      </c>
      <c r="F54" s="47"/>
      <c r="G54" s="26"/>
      <c r="H54" s="20"/>
      <c r="I54" s="19" t="s">
        <v>34</v>
      </c>
      <c r="J54" s="21">
        <f t="shared" si="8"/>
        <v>1</v>
      </c>
      <c r="K54" s="22" t="s">
        <v>40</v>
      </c>
      <c r="L54" s="22" t="s">
        <v>7</v>
      </c>
      <c r="M54" s="48"/>
      <c r="N54" s="42"/>
      <c r="O54" s="42"/>
      <c r="P54" s="46"/>
      <c r="Q54" s="42"/>
      <c r="R54" s="42"/>
      <c r="S54" s="43"/>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 t="shared" si="9"/>
        <v>0</v>
      </c>
      <c r="BB54" s="45">
        <f t="shared" si="10"/>
        <v>0</v>
      </c>
      <c r="BC54" s="23" t="str">
        <f t="shared" si="11"/>
        <v>INR Zero Only</v>
      </c>
      <c r="IE54" s="25">
        <v>1.01</v>
      </c>
      <c r="IF54" s="25" t="s">
        <v>35</v>
      </c>
      <c r="IG54" s="25" t="s">
        <v>32</v>
      </c>
      <c r="IH54" s="25">
        <v>123.223</v>
      </c>
      <c r="II54" s="25" t="s">
        <v>33</v>
      </c>
    </row>
    <row r="55" spans="1:243" s="24" customFormat="1" ht="13.5">
      <c r="A55" s="83">
        <v>19.05</v>
      </c>
      <c r="B55" s="81" t="s">
        <v>131</v>
      </c>
      <c r="C55" s="75">
        <v>36</v>
      </c>
      <c r="D55" s="83">
        <v>2</v>
      </c>
      <c r="E55" s="51" t="s">
        <v>49</v>
      </c>
      <c r="F55" s="47"/>
      <c r="G55" s="26"/>
      <c r="H55" s="20"/>
      <c r="I55" s="19" t="s">
        <v>34</v>
      </c>
      <c r="J55" s="21">
        <f t="shared" si="8"/>
        <v>1</v>
      </c>
      <c r="K55" s="22" t="s">
        <v>40</v>
      </c>
      <c r="L55" s="22" t="s">
        <v>7</v>
      </c>
      <c r="M55" s="48"/>
      <c r="N55" s="42"/>
      <c r="O55" s="42"/>
      <c r="P55" s="46"/>
      <c r="Q55" s="42"/>
      <c r="R55" s="42"/>
      <c r="S55" s="43"/>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5">
        <f t="shared" si="9"/>
        <v>0</v>
      </c>
      <c r="BB55" s="45">
        <f t="shared" si="10"/>
        <v>0</v>
      </c>
      <c r="BC55" s="23" t="str">
        <f t="shared" si="11"/>
        <v>INR Zero Only</v>
      </c>
      <c r="IE55" s="25">
        <v>1.01</v>
      </c>
      <c r="IF55" s="25" t="s">
        <v>35</v>
      </c>
      <c r="IG55" s="25" t="s">
        <v>32</v>
      </c>
      <c r="IH55" s="25">
        <v>123.223</v>
      </c>
      <c r="II55" s="25" t="s">
        <v>33</v>
      </c>
    </row>
    <row r="56" spans="1:243" s="24" customFormat="1" ht="13.5">
      <c r="A56" s="83">
        <v>19.06</v>
      </c>
      <c r="B56" s="81" t="s">
        <v>135</v>
      </c>
      <c r="C56" s="75">
        <v>35</v>
      </c>
      <c r="D56" s="83">
        <v>2</v>
      </c>
      <c r="E56" s="51" t="s">
        <v>33</v>
      </c>
      <c r="F56" s="47"/>
      <c r="G56" s="26"/>
      <c r="H56" s="20"/>
      <c r="I56" s="19" t="s">
        <v>34</v>
      </c>
      <c r="J56" s="21">
        <f>IF(I56="Less(-)",-1,1)</f>
        <v>1</v>
      </c>
      <c r="K56" s="22" t="s">
        <v>40</v>
      </c>
      <c r="L56" s="22" t="s">
        <v>7</v>
      </c>
      <c r="M56" s="48"/>
      <c r="N56" s="42"/>
      <c r="O56" s="42"/>
      <c r="P56" s="46"/>
      <c r="Q56" s="42"/>
      <c r="R56" s="42"/>
      <c r="S56" s="43"/>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5">
        <f>total_amount_ba($B$2,$D$2,D56,F56,J56,K56,M56)</f>
        <v>0</v>
      </c>
      <c r="BB56" s="45">
        <f>BA56+SUM(N56:AZ56)</f>
        <v>0</v>
      </c>
      <c r="BC56" s="23" t="str">
        <f>SpellNumber(L56,BB56)</f>
        <v>INR Zero Only</v>
      </c>
      <c r="IE56" s="25">
        <v>1.01</v>
      </c>
      <c r="IF56" s="25" t="s">
        <v>35</v>
      </c>
      <c r="IG56" s="25" t="s">
        <v>32</v>
      </c>
      <c r="IH56" s="25">
        <v>123.223</v>
      </c>
      <c r="II56" s="25" t="s">
        <v>33</v>
      </c>
    </row>
    <row r="57" spans="1:243" s="14" customFormat="1" ht="13.5">
      <c r="A57" s="90">
        <v>20</v>
      </c>
      <c r="B57" s="82" t="s">
        <v>54</v>
      </c>
      <c r="C57" s="75"/>
      <c r="D57" s="78"/>
      <c r="E57" s="76"/>
      <c r="F57" s="18"/>
      <c r="G57" s="18"/>
      <c r="H57" s="18"/>
      <c r="I57" s="18"/>
      <c r="J57" s="18"/>
      <c r="K57" s="18"/>
      <c r="L57" s="18"/>
      <c r="M57" s="18"/>
      <c r="N57" s="18"/>
      <c r="O57" s="18"/>
      <c r="P57" s="18"/>
      <c r="Q57" s="18"/>
      <c r="R57" s="18"/>
      <c r="S57" s="13"/>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62"/>
      <c r="BB57" s="62"/>
      <c r="BC57" s="18"/>
      <c r="IE57" s="15"/>
      <c r="IF57" s="15"/>
      <c r="IG57" s="15"/>
      <c r="IH57" s="15"/>
      <c r="II57" s="15"/>
    </row>
    <row r="58" spans="1:243" s="24" customFormat="1" ht="13.5">
      <c r="A58" s="83">
        <v>20.01</v>
      </c>
      <c r="B58" s="81" t="s">
        <v>108</v>
      </c>
      <c r="C58" s="75">
        <v>37</v>
      </c>
      <c r="D58" s="83">
        <v>6</v>
      </c>
      <c r="E58" s="51" t="s">
        <v>33</v>
      </c>
      <c r="F58" s="47"/>
      <c r="G58" s="26"/>
      <c r="H58" s="20"/>
      <c r="I58" s="19" t="s">
        <v>34</v>
      </c>
      <c r="J58" s="21">
        <f t="shared" si="8"/>
        <v>1</v>
      </c>
      <c r="K58" s="22" t="s">
        <v>40</v>
      </c>
      <c r="L58" s="22" t="s">
        <v>7</v>
      </c>
      <c r="M58" s="48"/>
      <c r="N58" s="42"/>
      <c r="O58" s="42"/>
      <c r="P58" s="46"/>
      <c r="Q58" s="42"/>
      <c r="R58" s="42"/>
      <c r="S58" s="43"/>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5">
        <f t="shared" si="9"/>
        <v>0</v>
      </c>
      <c r="BB58" s="45">
        <f t="shared" si="10"/>
        <v>0</v>
      </c>
      <c r="BC58" s="23" t="str">
        <f t="shared" si="11"/>
        <v>INR Zero Only</v>
      </c>
      <c r="IE58" s="25">
        <v>1.01</v>
      </c>
      <c r="IF58" s="25" t="s">
        <v>35</v>
      </c>
      <c r="IG58" s="25" t="s">
        <v>32</v>
      </c>
      <c r="IH58" s="25">
        <v>123.223</v>
      </c>
      <c r="II58" s="25" t="s">
        <v>33</v>
      </c>
    </row>
    <row r="59" spans="1:243" s="24" customFormat="1" ht="13.5">
      <c r="A59" s="83">
        <v>20.02</v>
      </c>
      <c r="B59" s="81" t="s">
        <v>65</v>
      </c>
      <c r="C59" s="75">
        <v>38</v>
      </c>
      <c r="D59" s="83">
        <v>6</v>
      </c>
      <c r="E59" s="51" t="s">
        <v>33</v>
      </c>
      <c r="F59" s="47"/>
      <c r="G59" s="26"/>
      <c r="H59" s="20"/>
      <c r="I59" s="19" t="s">
        <v>34</v>
      </c>
      <c r="J59" s="21">
        <f t="shared" si="8"/>
        <v>1</v>
      </c>
      <c r="K59" s="22" t="s">
        <v>40</v>
      </c>
      <c r="L59" s="22" t="s">
        <v>7</v>
      </c>
      <c r="M59" s="48"/>
      <c r="N59" s="42"/>
      <c r="O59" s="42"/>
      <c r="P59" s="46"/>
      <c r="Q59" s="42"/>
      <c r="R59" s="42"/>
      <c r="S59" s="43"/>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 t="shared" si="9"/>
        <v>0</v>
      </c>
      <c r="BB59" s="45">
        <f t="shared" si="10"/>
        <v>0</v>
      </c>
      <c r="BC59" s="23" t="str">
        <f t="shared" si="11"/>
        <v>INR Zero Only</v>
      </c>
      <c r="IE59" s="25">
        <v>1.01</v>
      </c>
      <c r="IF59" s="25" t="s">
        <v>35</v>
      </c>
      <c r="IG59" s="25" t="s">
        <v>32</v>
      </c>
      <c r="IH59" s="25">
        <v>123.223</v>
      </c>
      <c r="II59" s="25" t="s">
        <v>33</v>
      </c>
    </row>
    <row r="60" spans="1:243" s="24" customFormat="1" ht="13.5">
      <c r="A60" s="83">
        <v>20.03</v>
      </c>
      <c r="B60" s="81" t="s">
        <v>109</v>
      </c>
      <c r="C60" s="75">
        <v>39</v>
      </c>
      <c r="D60" s="83">
        <v>2</v>
      </c>
      <c r="E60" s="51" t="s">
        <v>33</v>
      </c>
      <c r="F60" s="47"/>
      <c r="G60" s="26"/>
      <c r="H60" s="20"/>
      <c r="I60" s="19" t="s">
        <v>34</v>
      </c>
      <c r="J60" s="21">
        <f t="shared" si="8"/>
        <v>1</v>
      </c>
      <c r="K60" s="22" t="s">
        <v>40</v>
      </c>
      <c r="L60" s="22" t="s">
        <v>7</v>
      </c>
      <c r="M60" s="48"/>
      <c r="N60" s="42"/>
      <c r="O60" s="42"/>
      <c r="P60" s="46"/>
      <c r="Q60" s="42"/>
      <c r="R60" s="42"/>
      <c r="S60" s="43"/>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5">
        <f t="shared" si="9"/>
        <v>0</v>
      </c>
      <c r="BB60" s="45">
        <f t="shared" si="10"/>
        <v>0</v>
      </c>
      <c r="BC60" s="23" t="str">
        <f t="shared" si="11"/>
        <v>INR Zero Only</v>
      </c>
      <c r="IE60" s="25">
        <v>1.01</v>
      </c>
      <c r="IF60" s="25" t="s">
        <v>35</v>
      </c>
      <c r="IG60" s="25" t="s">
        <v>32</v>
      </c>
      <c r="IH60" s="25">
        <v>123.223</v>
      </c>
      <c r="II60" s="25" t="s">
        <v>33</v>
      </c>
    </row>
    <row r="61" spans="1:243" s="24" customFormat="1" ht="13.5">
      <c r="A61" s="83">
        <v>20.04</v>
      </c>
      <c r="B61" s="81" t="s">
        <v>66</v>
      </c>
      <c r="C61" s="75">
        <v>40</v>
      </c>
      <c r="D61" s="83">
        <v>3</v>
      </c>
      <c r="E61" s="51" t="s">
        <v>33</v>
      </c>
      <c r="F61" s="47"/>
      <c r="G61" s="26"/>
      <c r="H61" s="20"/>
      <c r="I61" s="19" t="s">
        <v>34</v>
      </c>
      <c r="J61" s="21">
        <f t="shared" si="8"/>
        <v>1</v>
      </c>
      <c r="K61" s="22" t="s">
        <v>40</v>
      </c>
      <c r="L61" s="22" t="s">
        <v>7</v>
      </c>
      <c r="M61" s="48"/>
      <c r="N61" s="42"/>
      <c r="O61" s="42"/>
      <c r="P61" s="46"/>
      <c r="Q61" s="42"/>
      <c r="R61" s="42"/>
      <c r="S61" s="43"/>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5">
        <f t="shared" si="9"/>
        <v>0</v>
      </c>
      <c r="BB61" s="45">
        <f t="shared" si="10"/>
        <v>0</v>
      </c>
      <c r="BC61" s="23" t="str">
        <f t="shared" si="11"/>
        <v>INR Zero Only</v>
      </c>
      <c r="IE61" s="25">
        <v>1.01</v>
      </c>
      <c r="IF61" s="25" t="s">
        <v>35</v>
      </c>
      <c r="IG61" s="25" t="s">
        <v>32</v>
      </c>
      <c r="IH61" s="25">
        <v>123.223</v>
      </c>
      <c r="II61" s="25" t="s">
        <v>33</v>
      </c>
    </row>
    <row r="62" spans="1:243" s="24" customFormat="1" ht="13.5">
      <c r="A62" s="83">
        <v>20.05</v>
      </c>
      <c r="B62" s="81" t="s">
        <v>74</v>
      </c>
      <c r="C62" s="75">
        <v>41</v>
      </c>
      <c r="D62" s="83">
        <v>1</v>
      </c>
      <c r="E62" s="51" t="s">
        <v>33</v>
      </c>
      <c r="F62" s="47"/>
      <c r="G62" s="26"/>
      <c r="H62" s="20"/>
      <c r="I62" s="19" t="s">
        <v>34</v>
      </c>
      <c r="J62" s="21">
        <f t="shared" si="8"/>
        <v>1</v>
      </c>
      <c r="K62" s="22" t="s">
        <v>40</v>
      </c>
      <c r="L62" s="22" t="s">
        <v>7</v>
      </c>
      <c r="M62" s="48"/>
      <c r="N62" s="42"/>
      <c r="O62" s="42"/>
      <c r="P62" s="46"/>
      <c r="Q62" s="42"/>
      <c r="R62" s="42"/>
      <c r="S62" s="43"/>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5">
        <f t="shared" si="9"/>
        <v>0</v>
      </c>
      <c r="BB62" s="45">
        <f t="shared" si="10"/>
        <v>0</v>
      </c>
      <c r="BC62" s="23" t="str">
        <f t="shared" si="11"/>
        <v>INR Zero Only</v>
      </c>
      <c r="IE62" s="25">
        <v>1.01</v>
      </c>
      <c r="IF62" s="25" t="s">
        <v>35</v>
      </c>
      <c r="IG62" s="25" t="s">
        <v>32</v>
      </c>
      <c r="IH62" s="25">
        <v>123.223</v>
      </c>
      <c r="II62" s="25" t="s">
        <v>33</v>
      </c>
    </row>
    <row r="63" spans="1:243" s="24" customFormat="1" ht="13.5">
      <c r="A63" s="83">
        <v>20.06</v>
      </c>
      <c r="B63" s="81" t="s">
        <v>76</v>
      </c>
      <c r="C63" s="75">
        <v>42</v>
      </c>
      <c r="D63" s="83">
        <v>1</v>
      </c>
      <c r="E63" s="51" t="s">
        <v>33</v>
      </c>
      <c r="F63" s="47"/>
      <c r="G63" s="26"/>
      <c r="H63" s="20"/>
      <c r="I63" s="19" t="s">
        <v>34</v>
      </c>
      <c r="J63" s="21">
        <f>IF(I63="Less(-)",-1,1)</f>
        <v>1</v>
      </c>
      <c r="K63" s="22" t="s">
        <v>40</v>
      </c>
      <c r="L63" s="22" t="s">
        <v>7</v>
      </c>
      <c r="M63" s="48"/>
      <c r="N63" s="42"/>
      <c r="O63" s="42"/>
      <c r="P63" s="46"/>
      <c r="Q63" s="42"/>
      <c r="R63" s="42"/>
      <c r="S63" s="43"/>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total_amount_ba($B$2,$D$2,D63,F63,J63,K63,M63)</f>
        <v>0</v>
      </c>
      <c r="BB63" s="45">
        <f>BA63+SUM(N63:AZ63)</f>
        <v>0</v>
      </c>
      <c r="BC63" s="23" t="str">
        <f>SpellNumber(L63,BB63)</f>
        <v>INR Zero Only</v>
      </c>
      <c r="IE63" s="25">
        <v>1.01</v>
      </c>
      <c r="IF63" s="25" t="s">
        <v>35</v>
      </c>
      <c r="IG63" s="25" t="s">
        <v>32</v>
      </c>
      <c r="IH63" s="25">
        <v>123.223</v>
      </c>
      <c r="II63" s="25" t="s">
        <v>33</v>
      </c>
    </row>
    <row r="64" spans="1:243" s="24" customFormat="1" ht="13.5">
      <c r="A64" s="83">
        <v>20.07</v>
      </c>
      <c r="B64" s="81" t="s">
        <v>75</v>
      </c>
      <c r="C64" s="75">
        <v>43</v>
      </c>
      <c r="D64" s="83">
        <v>1</v>
      </c>
      <c r="E64" s="51" t="s">
        <v>33</v>
      </c>
      <c r="F64" s="47"/>
      <c r="G64" s="26"/>
      <c r="H64" s="20"/>
      <c r="I64" s="19" t="s">
        <v>34</v>
      </c>
      <c r="J64" s="21">
        <f t="shared" si="8"/>
        <v>1</v>
      </c>
      <c r="K64" s="22" t="s">
        <v>40</v>
      </c>
      <c r="L64" s="22" t="s">
        <v>7</v>
      </c>
      <c r="M64" s="48"/>
      <c r="N64" s="42"/>
      <c r="O64" s="42"/>
      <c r="P64" s="46"/>
      <c r="Q64" s="42"/>
      <c r="R64" s="42"/>
      <c r="S64" s="43"/>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9"/>
        <v>0</v>
      </c>
      <c r="BB64" s="45">
        <f t="shared" si="10"/>
        <v>0</v>
      </c>
      <c r="BC64" s="23" t="str">
        <f t="shared" si="11"/>
        <v>INR Zero Only</v>
      </c>
      <c r="IE64" s="25">
        <v>1.01</v>
      </c>
      <c r="IF64" s="25" t="s">
        <v>35</v>
      </c>
      <c r="IG64" s="25" t="s">
        <v>32</v>
      </c>
      <c r="IH64" s="25">
        <v>123.223</v>
      </c>
      <c r="II64" s="25" t="s">
        <v>33</v>
      </c>
    </row>
    <row r="65" spans="1:243" s="24" customFormat="1" ht="13.5">
      <c r="A65" s="83">
        <v>20.08</v>
      </c>
      <c r="B65" s="81" t="s">
        <v>67</v>
      </c>
      <c r="C65" s="75">
        <v>44</v>
      </c>
      <c r="D65" s="83">
        <v>10</v>
      </c>
      <c r="E65" s="51" t="s">
        <v>33</v>
      </c>
      <c r="F65" s="47"/>
      <c r="G65" s="26"/>
      <c r="H65" s="20"/>
      <c r="I65" s="19" t="s">
        <v>34</v>
      </c>
      <c r="J65" s="21">
        <f t="shared" si="8"/>
        <v>1</v>
      </c>
      <c r="K65" s="22" t="s">
        <v>40</v>
      </c>
      <c r="L65" s="22" t="s">
        <v>7</v>
      </c>
      <c r="M65" s="48"/>
      <c r="N65" s="42"/>
      <c r="O65" s="42"/>
      <c r="P65" s="46"/>
      <c r="Q65" s="42"/>
      <c r="R65" s="42"/>
      <c r="S65" s="43"/>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5">
        <f t="shared" si="9"/>
        <v>0</v>
      </c>
      <c r="BB65" s="45">
        <f t="shared" si="10"/>
        <v>0</v>
      </c>
      <c r="BC65" s="23" t="str">
        <f t="shared" si="11"/>
        <v>INR Zero Only</v>
      </c>
      <c r="IE65" s="25">
        <v>1.01</v>
      </c>
      <c r="IF65" s="25" t="s">
        <v>35</v>
      </c>
      <c r="IG65" s="25" t="s">
        <v>32</v>
      </c>
      <c r="IH65" s="25">
        <v>123.223</v>
      </c>
      <c r="II65" s="25" t="s">
        <v>33</v>
      </c>
    </row>
    <row r="66" spans="1:243" s="24" customFormat="1" ht="13.5">
      <c r="A66" s="83">
        <v>20.09</v>
      </c>
      <c r="B66" s="81" t="s">
        <v>68</v>
      </c>
      <c r="C66" s="75">
        <v>45</v>
      </c>
      <c r="D66" s="83">
        <v>10</v>
      </c>
      <c r="E66" s="51" t="s">
        <v>33</v>
      </c>
      <c r="F66" s="47"/>
      <c r="G66" s="26"/>
      <c r="H66" s="20"/>
      <c r="I66" s="19" t="s">
        <v>34</v>
      </c>
      <c r="J66" s="21">
        <f t="shared" si="8"/>
        <v>1</v>
      </c>
      <c r="K66" s="22" t="s">
        <v>40</v>
      </c>
      <c r="L66" s="22" t="s">
        <v>7</v>
      </c>
      <c r="M66" s="48"/>
      <c r="N66" s="42"/>
      <c r="O66" s="42"/>
      <c r="P66" s="46"/>
      <c r="Q66" s="42"/>
      <c r="R66" s="42"/>
      <c r="S66" s="43"/>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5">
        <f t="shared" si="9"/>
        <v>0</v>
      </c>
      <c r="BB66" s="45">
        <f t="shared" si="10"/>
        <v>0</v>
      </c>
      <c r="BC66" s="23" t="str">
        <f t="shared" si="11"/>
        <v>INR Zero Only</v>
      </c>
      <c r="IE66" s="25">
        <v>1.01</v>
      </c>
      <c r="IF66" s="25" t="s">
        <v>35</v>
      </c>
      <c r="IG66" s="25" t="s">
        <v>32</v>
      </c>
      <c r="IH66" s="25">
        <v>123.223</v>
      </c>
      <c r="II66" s="25" t="s">
        <v>33</v>
      </c>
    </row>
    <row r="67" spans="1:243" s="24" customFormat="1" ht="13.5">
      <c r="A67" s="83">
        <v>20.1</v>
      </c>
      <c r="B67" s="81" t="s">
        <v>110</v>
      </c>
      <c r="C67" s="75">
        <v>46</v>
      </c>
      <c r="D67" s="83">
        <v>6</v>
      </c>
      <c r="E67" s="51" t="s">
        <v>33</v>
      </c>
      <c r="F67" s="47"/>
      <c r="G67" s="26"/>
      <c r="H67" s="20"/>
      <c r="I67" s="19" t="s">
        <v>34</v>
      </c>
      <c r="J67" s="21">
        <f>IF(I67="Less(-)",-1,1)</f>
        <v>1</v>
      </c>
      <c r="K67" s="22" t="s">
        <v>40</v>
      </c>
      <c r="L67" s="22" t="s">
        <v>7</v>
      </c>
      <c r="M67" s="48"/>
      <c r="N67" s="42"/>
      <c r="O67" s="42"/>
      <c r="P67" s="46"/>
      <c r="Q67" s="42"/>
      <c r="R67" s="42"/>
      <c r="S67" s="43"/>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5">
        <f>total_amount_ba($B$2,$D$2,D67,F67,J67,K67,M67)</f>
        <v>0</v>
      </c>
      <c r="BB67" s="45">
        <f>BA67+SUM(N67:AZ67)</f>
        <v>0</v>
      </c>
      <c r="BC67" s="23" t="str">
        <f>SpellNumber(L67,BB67)</f>
        <v>INR Zero Only</v>
      </c>
      <c r="IE67" s="25">
        <v>1.01</v>
      </c>
      <c r="IF67" s="25" t="s">
        <v>35</v>
      </c>
      <c r="IG67" s="25" t="s">
        <v>32</v>
      </c>
      <c r="IH67" s="25">
        <v>123.223</v>
      </c>
      <c r="II67" s="25" t="s">
        <v>33</v>
      </c>
    </row>
    <row r="68" spans="1:243" s="24" customFormat="1" ht="13.5">
      <c r="A68" s="83">
        <v>20.11</v>
      </c>
      <c r="B68" s="81" t="s">
        <v>111</v>
      </c>
      <c r="C68" s="75">
        <v>47</v>
      </c>
      <c r="D68" s="83">
        <v>6</v>
      </c>
      <c r="E68" s="51" t="s">
        <v>33</v>
      </c>
      <c r="F68" s="47"/>
      <c r="G68" s="26"/>
      <c r="H68" s="20"/>
      <c r="I68" s="19" t="s">
        <v>34</v>
      </c>
      <c r="J68" s="21">
        <f>IF(I68="Less(-)",-1,1)</f>
        <v>1</v>
      </c>
      <c r="K68" s="22" t="s">
        <v>40</v>
      </c>
      <c r="L68" s="22" t="s">
        <v>7</v>
      </c>
      <c r="M68" s="48"/>
      <c r="N68" s="42"/>
      <c r="O68" s="42"/>
      <c r="P68" s="46"/>
      <c r="Q68" s="42"/>
      <c r="R68" s="42"/>
      <c r="S68" s="43"/>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total_amount_ba($B$2,$D$2,D68,F68,J68,K68,M68)</f>
        <v>0</v>
      </c>
      <c r="BB68" s="45">
        <f>BA68+SUM(N68:AZ68)</f>
        <v>0</v>
      </c>
      <c r="BC68" s="23" t="str">
        <f>SpellNumber(L68,BB68)</f>
        <v>INR Zero Only</v>
      </c>
      <c r="IE68" s="25">
        <v>1.01</v>
      </c>
      <c r="IF68" s="25" t="s">
        <v>35</v>
      </c>
      <c r="IG68" s="25" t="s">
        <v>32</v>
      </c>
      <c r="IH68" s="25">
        <v>123.223</v>
      </c>
      <c r="II68" s="25" t="s">
        <v>33</v>
      </c>
    </row>
    <row r="69" spans="1:243" s="24" customFormat="1" ht="17.25">
      <c r="A69" s="59" t="s">
        <v>38</v>
      </c>
      <c r="B69" s="60"/>
      <c r="C69" s="56"/>
      <c r="D69" s="71"/>
      <c r="E69" s="63"/>
      <c r="F69" s="64"/>
      <c r="G69" s="64"/>
      <c r="H69" s="65"/>
      <c r="I69" s="65"/>
      <c r="J69" s="65"/>
      <c r="K69" s="65"/>
      <c r="L69" s="66"/>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49">
        <f>SUM(BA13:BA68)</f>
        <v>0</v>
      </c>
      <c r="BB69" s="49">
        <f>SUM(BB13:BB68)</f>
        <v>0</v>
      </c>
      <c r="BC69" s="23" t="str">
        <f>SpellNumber($E$2,BB69)</f>
        <v>INR Zero Only</v>
      </c>
      <c r="IE69" s="25">
        <v>4</v>
      </c>
      <c r="IF69" s="25" t="s">
        <v>36</v>
      </c>
      <c r="IG69" s="25" t="s">
        <v>37</v>
      </c>
      <c r="IH69" s="25">
        <v>10</v>
      </c>
      <c r="II69" s="25" t="s">
        <v>33</v>
      </c>
    </row>
    <row r="70" spans="1:243" s="33" customFormat="1" ht="36" customHeight="1" hidden="1">
      <c r="A70" s="60" t="s">
        <v>42</v>
      </c>
      <c r="B70" s="61"/>
      <c r="C70" s="57"/>
      <c r="D70" s="72"/>
      <c r="E70" s="58" t="s">
        <v>39</v>
      </c>
      <c r="F70" s="40"/>
      <c r="G70" s="28"/>
      <c r="H70" s="29"/>
      <c r="I70" s="29"/>
      <c r="J70" s="29"/>
      <c r="K70" s="30"/>
      <c r="L70" s="31"/>
      <c r="M70" s="32"/>
      <c r="O70" s="24"/>
      <c r="P70" s="24"/>
      <c r="Q70" s="24"/>
      <c r="R70" s="24"/>
      <c r="S70" s="24"/>
      <c r="BA70" s="38">
        <f>IF(ISBLANK(F70),0,IF(E70="Excess (+)",ROUND(BA69+(BA69*F70),2),IF(E70="Less (-)",ROUND(BA69+(BA69*F70*(-1)),2),0)))</f>
        <v>0</v>
      </c>
      <c r="BB70" s="39">
        <f>ROUND(BA70,0)</f>
        <v>0</v>
      </c>
      <c r="BC70" s="23" t="str">
        <f>SpellNumber(L70,BB70)</f>
        <v> Zero Only</v>
      </c>
      <c r="IE70" s="34"/>
      <c r="IF70" s="34"/>
      <c r="IG70" s="34"/>
      <c r="IH70" s="34"/>
      <c r="II70" s="34"/>
    </row>
    <row r="71" spans="1:243" s="33" customFormat="1" ht="17.25">
      <c r="A71" s="59" t="s">
        <v>41</v>
      </c>
      <c r="B71" s="59"/>
      <c r="C71" s="98" t="str">
        <f>SpellNumber($E$2,BB69)</f>
        <v>INR Zero Only</v>
      </c>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100"/>
      <c r="IE71" s="34"/>
      <c r="IF71" s="34"/>
      <c r="IG71" s="34"/>
      <c r="IH71" s="34"/>
      <c r="II71" s="34"/>
    </row>
    <row r="72" spans="3:243" s="14" customFormat="1" ht="14.25">
      <c r="C72" s="55"/>
      <c r="D72" s="73"/>
      <c r="E72" s="55"/>
      <c r="F72" s="35"/>
      <c r="G72" s="35"/>
      <c r="H72" s="35"/>
      <c r="I72" s="35"/>
      <c r="J72" s="35"/>
      <c r="K72" s="35"/>
      <c r="L72" s="35"/>
      <c r="M72" s="35"/>
      <c r="O72" s="35"/>
      <c r="BA72" s="35"/>
      <c r="BC72" s="35"/>
      <c r="IE72" s="15"/>
      <c r="IF72" s="15"/>
      <c r="IG72" s="15"/>
      <c r="IH72" s="15"/>
      <c r="II72" s="15"/>
    </row>
  </sheetData>
  <sheetProtection password="CA9C" sheet="1" selectLockedCells="1"/>
  <mergeCells count="8">
    <mergeCell ref="A9:BC9"/>
    <mergeCell ref="C71:BC71"/>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0">
      <formula1>IF(ISBLANK(F70),$A$3:$C$3,$B$3:$C$3)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0">
      <formula1>0</formula1>
      <formula2>IF(E70&lt;&gt;"Select",99.9,0)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0">
      <formula1>IF(E70&lt;&gt;"Select",0,-1)</formula1>
      <formula2>IF(E70&lt;&gt;"Select",99.99,-1)</formula2>
    </dataValidation>
    <dataValidation type="decimal" allowBlank="1" showInputMessage="1" showErrorMessage="1" promptTitle="Rate Entry" prompt="Please enter VAT charges in Rupees for this item. " errorTitle="Invaid Entry" error="Only Numeric Values are allowed. " sqref="M13:M18 M41:M44 M46:M49 M58:M68 M20:M39 M51:M5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G41:H44 G46:H49 G58:H68 G20:H39 G51:H56">
      <formula1>0</formula1>
      <formula2>999999999999999</formula2>
    </dataValidation>
    <dataValidation type="list" allowBlank="1" showInputMessage="1" showErrorMessage="1" sqref="K13:K18 K41:K44 K46:K49 K58:K68 K20:K39 K51:K56">
      <formula1>"Partial Conversion, Full Conversion"</formula1>
    </dataValidation>
    <dataValidation allowBlank="1" showInputMessage="1" showErrorMessage="1" promptTitle="Addition / Deduction" prompt="Please Choose the correct One" sqref="J13:J18 J41:J44 J46:J49 J58:J68 J20:J39 J51:J56"/>
    <dataValidation type="list" showInputMessage="1" showErrorMessage="1" sqref="I13:I18 I41:I44 I46:I49 I58:I68 I20:I39 I51:I56">
      <formula1>"Excess(+), Less(-)"</formula1>
    </dataValidation>
    <dataValidation type="decimal" allowBlank="1" showInputMessage="1" showErrorMessage="1" promptTitle="Rate Entry" prompt="Please enter the Other Taxes2 in Rupees for this item. " errorTitle="Invaid Entry" error="Only Numeric Values are allowed. " sqref="N13:O18 N41:O44 N46:O49 N58:O68 N20:O39 N51:O5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R41:R44 R46:R49 R58:R68 R20:R39 R51:R5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Q41:Q44 Q46:Q49 Q58:Q68 Q20:Q39 Q51:Q56">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8 F46:F49 F41:F44 F20:F39 F58:F68 D13:D68 F51:F5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13:L68">
      <formula1>"INR"</formula1>
    </dataValidation>
    <dataValidation allowBlank="1" showInputMessage="1" showErrorMessage="1" promptTitle="Itemcode/Make" prompt="Please enter text" sqref="C13:C68"/>
    <dataValidation type="decimal" allowBlank="1" showInputMessage="1" showErrorMessage="1" errorTitle="Invalid Entry" error="Only Numeric Values are allowed. " sqref="A13:A68">
      <formula1>0</formula1>
      <formula2>999999999999999</formula2>
    </dataValidation>
    <dataValidation allowBlank="1" showInputMessage="1" showErrorMessage="1" promptTitle="Units" prompt="Please enter Units in text" sqref="E13:E68"/>
  </dataValidations>
  <printOptions/>
  <pageMargins left="0.5511811023622047" right="0.31496062992125984" top="0.5905511811023623" bottom="0.5118110236220472"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sheetPr codeName="Sheet20">
    <tabColor theme="4" tint="-0.4999699890613556"/>
    <pageSetUpPr fitToPage="1"/>
  </sheetPr>
  <dimension ref="A1:II72"/>
  <sheetViews>
    <sheetView showGridLines="0" zoomScale="90" zoomScaleNormal="90" zoomScalePageLayoutView="0" workbookViewId="0" topLeftCell="A1">
      <selection activeCell="M27" sqref="M27"/>
    </sheetView>
  </sheetViews>
  <sheetFormatPr defaultColWidth="9.140625" defaultRowHeight="15"/>
  <cols>
    <col min="1" max="1" width="15.140625" style="35" customWidth="1"/>
    <col min="2" max="2" width="75.140625" style="35" customWidth="1"/>
    <col min="3" max="3" width="9.7109375" style="55" hidden="1" customWidth="1"/>
    <col min="4" max="4" width="12.28125" style="73" customWidth="1"/>
    <col min="5" max="5" width="16.00390625" style="55" customWidth="1"/>
    <col min="6" max="6" width="14.421875" style="35" hidden="1" customWidth="1"/>
    <col min="7" max="7" width="8.421875" style="35" hidden="1" customWidth="1"/>
    <col min="8" max="8" width="6.28125" style="35" hidden="1" customWidth="1"/>
    <col min="9" max="9" width="13.7109375" style="35" hidden="1" customWidth="1"/>
    <col min="10" max="10" width="10.28125" style="35" hidden="1" customWidth="1"/>
    <col min="11" max="11" width="11.421875" style="35" hidden="1" customWidth="1"/>
    <col min="12" max="12" width="15.42187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6.28125" style="35" hidden="1"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101" t="str">
        <f>B2&amp;" BoQ"</f>
        <v>Item Rate BoQ</v>
      </c>
      <c r="B1" s="101"/>
      <c r="C1" s="101"/>
      <c r="D1" s="101"/>
      <c r="E1" s="101"/>
      <c r="F1" s="101"/>
      <c r="G1" s="101"/>
      <c r="H1" s="101"/>
      <c r="I1" s="101"/>
      <c r="J1" s="101"/>
      <c r="K1" s="101"/>
      <c r="L1" s="101"/>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2" t="s">
        <v>9</v>
      </c>
      <c r="D3" s="68"/>
      <c r="E3" s="52"/>
      <c r="IE3" s="3"/>
      <c r="IF3" s="3"/>
      <c r="IG3" s="3"/>
      <c r="IH3" s="3"/>
      <c r="II3" s="3"/>
    </row>
    <row r="4" spans="1:243" s="6" customFormat="1" ht="30.75" customHeight="1">
      <c r="A4" s="102" t="s">
        <v>56</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IE4" s="7"/>
      <c r="IF4" s="7"/>
      <c r="IG4" s="7"/>
      <c r="IH4" s="7"/>
      <c r="II4" s="7"/>
    </row>
    <row r="5" spans="1:243" s="6" customFormat="1" ht="30.75" customHeight="1">
      <c r="A5" s="102" t="s">
        <v>134</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IE5" s="7"/>
      <c r="IF5" s="7"/>
      <c r="IG5" s="7"/>
      <c r="IH5" s="7"/>
      <c r="II5" s="7"/>
    </row>
    <row r="6" spans="1:243" s="6" customFormat="1" ht="30.75" customHeight="1">
      <c r="A6" s="102" t="s">
        <v>46</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IE6" s="7"/>
      <c r="IF6" s="7"/>
      <c r="IG6" s="7"/>
      <c r="IH6" s="7"/>
      <c r="II6" s="7"/>
    </row>
    <row r="7" spans="1:243" s="6" customFormat="1" ht="29.25" customHeight="1" hidden="1">
      <c r="A7" s="103" t="s">
        <v>10</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IE7" s="7"/>
      <c r="IF7" s="7"/>
      <c r="IG7" s="7"/>
      <c r="IH7" s="7"/>
      <c r="II7" s="7"/>
    </row>
    <row r="8" spans="1:243" s="9" customFormat="1" ht="65.25" customHeight="1">
      <c r="A8" s="8" t="s">
        <v>43</v>
      </c>
      <c r="B8" s="104"/>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6"/>
      <c r="IE8" s="10"/>
      <c r="IF8" s="10"/>
      <c r="IG8" s="10"/>
      <c r="IH8" s="10"/>
      <c r="II8" s="10"/>
    </row>
    <row r="9" spans="1:243" s="11" customFormat="1" ht="61.5" customHeight="1">
      <c r="A9" s="95" t="s">
        <v>112</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7"/>
      <c r="IE9" s="12"/>
      <c r="IF9" s="12"/>
      <c r="IG9" s="12"/>
      <c r="IH9" s="12"/>
      <c r="II9" s="12"/>
    </row>
    <row r="10" spans="1:243" s="11" customFormat="1" ht="26.25" customHeight="1">
      <c r="A10" s="53" t="s">
        <v>11</v>
      </c>
      <c r="B10" s="53" t="s">
        <v>12</v>
      </c>
      <c r="C10" s="53" t="s">
        <v>12</v>
      </c>
      <c r="D10" s="69" t="s">
        <v>11</v>
      </c>
      <c r="E10" s="53" t="s">
        <v>12</v>
      </c>
      <c r="F10" s="53" t="s">
        <v>13</v>
      </c>
      <c r="G10" s="53" t="s">
        <v>13</v>
      </c>
      <c r="H10" s="53" t="s">
        <v>14</v>
      </c>
      <c r="I10" s="53" t="s">
        <v>12</v>
      </c>
      <c r="J10" s="53" t="s">
        <v>11</v>
      </c>
      <c r="K10" s="53" t="s">
        <v>15</v>
      </c>
      <c r="L10" s="53" t="s">
        <v>12</v>
      </c>
      <c r="M10" s="53" t="s">
        <v>11</v>
      </c>
      <c r="N10" s="53" t="s">
        <v>13</v>
      </c>
      <c r="O10" s="53" t="s">
        <v>13</v>
      </c>
      <c r="P10" s="53" t="s">
        <v>13</v>
      </c>
      <c r="Q10" s="53" t="s">
        <v>13</v>
      </c>
      <c r="R10" s="53" t="s">
        <v>14</v>
      </c>
      <c r="S10" s="53" t="s">
        <v>14</v>
      </c>
      <c r="T10" s="53" t="s">
        <v>13</v>
      </c>
      <c r="U10" s="53" t="s">
        <v>13</v>
      </c>
      <c r="V10" s="53" t="s">
        <v>13</v>
      </c>
      <c r="W10" s="53" t="s">
        <v>13</v>
      </c>
      <c r="X10" s="53" t="s">
        <v>14</v>
      </c>
      <c r="Y10" s="53" t="s">
        <v>14</v>
      </c>
      <c r="Z10" s="53" t="s">
        <v>13</v>
      </c>
      <c r="AA10" s="53" t="s">
        <v>13</v>
      </c>
      <c r="AB10" s="53" t="s">
        <v>13</v>
      </c>
      <c r="AC10" s="53" t="s">
        <v>13</v>
      </c>
      <c r="AD10" s="53" t="s">
        <v>14</v>
      </c>
      <c r="AE10" s="53" t="s">
        <v>14</v>
      </c>
      <c r="AF10" s="53" t="s">
        <v>13</v>
      </c>
      <c r="AG10" s="53" t="s">
        <v>13</v>
      </c>
      <c r="AH10" s="53" t="s">
        <v>13</v>
      </c>
      <c r="AI10" s="53" t="s">
        <v>13</v>
      </c>
      <c r="AJ10" s="53" t="s">
        <v>14</v>
      </c>
      <c r="AK10" s="53" t="s">
        <v>14</v>
      </c>
      <c r="AL10" s="53" t="s">
        <v>13</v>
      </c>
      <c r="AM10" s="53" t="s">
        <v>13</v>
      </c>
      <c r="AN10" s="53" t="s">
        <v>13</v>
      </c>
      <c r="AO10" s="53" t="s">
        <v>13</v>
      </c>
      <c r="AP10" s="53" t="s">
        <v>14</v>
      </c>
      <c r="AQ10" s="53" t="s">
        <v>14</v>
      </c>
      <c r="AR10" s="53" t="s">
        <v>13</v>
      </c>
      <c r="AS10" s="53" t="s">
        <v>13</v>
      </c>
      <c r="AT10" s="53" t="s">
        <v>11</v>
      </c>
      <c r="AU10" s="53" t="s">
        <v>11</v>
      </c>
      <c r="AV10" s="53" t="s">
        <v>14</v>
      </c>
      <c r="AW10" s="53" t="s">
        <v>14</v>
      </c>
      <c r="AX10" s="53" t="s">
        <v>11</v>
      </c>
      <c r="AY10" s="53" t="s">
        <v>11</v>
      </c>
      <c r="AZ10" s="53" t="s">
        <v>16</v>
      </c>
      <c r="BA10" s="53" t="s">
        <v>11</v>
      </c>
      <c r="BB10" s="53" t="s">
        <v>11</v>
      </c>
      <c r="BC10" s="53" t="s">
        <v>12</v>
      </c>
      <c r="IE10" s="12"/>
      <c r="IF10" s="12"/>
      <c r="IG10" s="12"/>
      <c r="IH10" s="12"/>
      <c r="II10" s="12"/>
    </row>
    <row r="11" spans="1:243" s="14" customFormat="1" ht="94.5" customHeight="1">
      <c r="A11" s="13" t="s">
        <v>0</v>
      </c>
      <c r="B11" s="13" t="s">
        <v>17</v>
      </c>
      <c r="C11" s="53" t="s">
        <v>1</v>
      </c>
      <c r="D11" s="69" t="s">
        <v>18</v>
      </c>
      <c r="E11" s="53" t="s">
        <v>19</v>
      </c>
      <c r="F11" s="13" t="s">
        <v>44</v>
      </c>
      <c r="G11" s="13"/>
      <c r="H11" s="13"/>
      <c r="I11" s="13" t="s">
        <v>20</v>
      </c>
      <c r="J11" s="13" t="s">
        <v>21</v>
      </c>
      <c r="K11" s="13" t="s">
        <v>22</v>
      </c>
      <c r="L11" s="13" t="s">
        <v>23</v>
      </c>
      <c r="M11" s="16" t="s">
        <v>47</v>
      </c>
      <c r="N11" s="13" t="s">
        <v>24</v>
      </c>
      <c r="O11" s="13" t="s">
        <v>25</v>
      </c>
      <c r="P11" s="13" t="s">
        <v>45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48</v>
      </c>
      <c r="BB11" s="17" t="s">
        <v>30</v>
      </c>
      <c r="BC11" s="50" t="s">
        <v>31</v>
      </c>
      <c r="IE11" s="15"/>
      <c r="IF11" s="15"/>
      <c r="IG11" s="15"/>
      <c r="IH11" s="15"/>
      <c r="II11" s="15"/>
    </row>
    <row r="12" spans="1:243" s="14" customFormat="1" ht="13.5">
      <c r="A12" s="18">
        <v>1</v>
      </c>
      <c r="B12" s="18">
        <v>2</v>
      </c>
      <c r="C12" s="54">
        <v>3</v>
      </c>
      <c r="D12" s="70">
        <v>4</v>
      </c>
      <c r="E12" s="54">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4" customFormat="1" ht="27">
      <c r="A13" s="83">
        <v>1</v>
      </c>
      <c r="B13" s="79" t="s">
        <v>133</v>
      </c>
      <c r="C13" s="93">
        <v>1</v>
      </c>
      <c r="D13" s="77">
        <v>2</v>
      </c>
      <c r="E13" s="51" t="s">
        <v>49</v>
      </c>
      <c r="F13" s="47"/>
      <c r="G13" s="26"/>
      <c r="H13" s="20"/>
      <c r="I13" s="19" t="s">
        <v>34</v>
      </c>
      <c r="J13" s="21">
        <f aca="true" t="shared" si="0" ref="J13:J18">IF(I13="Less(-)",-1,1)</f>
        <v>1</v>
      </c>
      <c r="K13" s="22" t="s">
        <v>40</v>
      </c>
      <c r="L13" s="22" t="s">
        <v>7</v>
      </c>
      <c r="M13" s="48"/>
      <c r="N13" s="42"/>
      <c r="O13" s="42"/>
      <c r="P13" s="46"/>
      <c r="Q13" s="42"/>
      <c r="R13" s="42"/>
      <c r="S13" s="43"/>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5">
        <f aca="true" t="shared" si="1" ref="BA13:BA18">total_amount_ba($B$2,$D$2,D13,F13,J13,K13,M13)</f>
        <v>0</v>
      </c>
      <c r="BB13" s="45">
        <f aca="true" t="shared" si="2" ref="BB13:BB18">BA13+SUM(N13:AZ13)</f>
        <v>0</v>
      </c>
      <c r="BC13" s="23" t="str">
        <f aca="true" t="shared" si="3" ref="BC13:BC18">SpellNumber(L13,BB13)</f>
        <v>INR Zero Only</v>
      </c>
      <c r="IE13" s="25">
        <v>1.01</v>
      </c>
      <c r="IF13" s="25" t="s">
        <v>35</v>
      </c>
      <c r="IG13" s="25" t="s">
        <v>32</v>
      </c>
      <c r="IH13" s="25">
        <v>123.223</v>
      </c>
      <c r="II13" s="25" t="s">
        <v>33</v>
      </c>
    </row>
    <row r="14" spans="1:243" s="24" customFormat="1" ht="27">
      <c r="A14" s="83">
        <v>2</v>
      </c>
      <c r="B14" s="79" t="s">
        <v>77</v>
      </c>
      <c r="C14" s="93">
        <v>2</v>
      </c>
      <c r="D14" s="80">
        <v>2</v>
      </c>
      <c r="E14" s="51" t="s">
        <v>49</v>
      </c>
      <c r="F14" s="47"/>
      <c r="G14" s="26"/>
      <c r="H14" s="20"/>
      <c r="I14" s="19" t="s">
        <v>34</v>
      </c>
      <c r="J14" s="21">
        <f t="shared" si="0"/>
        <v>1</v>
      </c>
      <c r="K14" s="22" t="s">
        <v>40</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t="shared" si="1"/>
        <v>0</v>
      </c>
      <c r="BB14" s="45">
        <f t="shared" si="2"/>
        <v>0</v>
      </c>
      <c r="BC14" s="23" t="str">
        <f t="shared" si="3"/>
        <v>INR Zero Only</v>
      </c>
      <c r="IE14" s="25">
        <v>1.01</v>
      </c>
      <c r="IF14" s="25" t="s">
        <v>35</v>
      </c>
      <c r="IG14" s="25" t="s">
        <v>32</v>
      </c>
      <c r="IH14" s="25">
        <v>123.223</v>
      </c>
      <c r="II14" s="25" t="s">
        <v>33</v>
      </c>
    </row>
    <row r="15" spans="1:243" s="24" customFormat="1" ht="27">
      <c r="A15" s="83">
        <v>3</v>
      </c>
      <c r="B15" s="79" t="s">
        <v>78</v>
      </c>
      <c r="C15" s="93">
        <v>3</v>
      </c>
      <c r="D15" s="77">
        <v>2</v>
      </c>
      <c r="E15" s="51" t="s">
        <v>49</v>
      </c>
      <c r="F15" s="47"/>
      <c r="G15" s="26"/>
      <c r="H15" s="20"/>
      <c r="I15" s="19" t="s">
        <v>34</v>
      </c>
      <c r="J15" s="21">
        <f t="shared" si="0"/>
        <v>1</v>
      </c>
      <c r="K15" s="22" t="s">
        <v>40</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35</v>
      </c>
      <c r="IG15" s="25" t="s">
        <v>32</v>
      </c>
      <c r="IH15" s="25">
        <v>123.223</v>
      </c>
      <c r="II15" s="25" t="s">
        <v>33</v>
      </c>
    </row>
    <row r="16" spans="1:243" s="24" customFormat="1" ht="27">
      <c r="A16" s="83">
        <v>4</v>
      </c>
      <c r="B16" s="79" t="s">
        <v>79</v>
      </c>
      <c r="C16" s="93">
        <v>4</v>
      </c>
      <c r="D16" s="80">
        <v>6</v>
      </c>
      <c r="E16" s="51" t="s">
        <v>33</v>
      </c>
      <c r="F16" s="47"/>
      <c r="G16" s="26"/>
      <c r="H16" s="20"/>
      <c r="I16" s="19" t="s">
        <v>34</v>
      </c>
      <c r="J16" s="21">
        <f t="shared" si="0"/>
        <v>1</v>
      </c>
      <c r="K16" s="22" t="s">
        <v>40</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35</v>
      </c>
      <c r="IG16" s="25" t="s">
        <v>32</v>
      </c>
      <c r="IH16" s="25">
        <v>123.223</v>
      </c>
      <c r="II16" s="25" t="s">
        <v>33</v>
      </c>
    </row>
    <row r="17" spans="1:243" s="24" customFormat="1" ht="27">
      <c r="A17" s="83">
        <v>5</v>
      </c>
      <c r="B17" s="79" t="s">
        <v>80</v>
      </c>
      <c r="C17" s="93">
        <v>5</v>
      </c>
      <c r="D17" s="77">
        <v>6</v>
      </c>
      <c r="E17" s="51" t="s">
        <v>33</v>
      </c>
      <c r="F17" s="47"/>
      <c r="G17" s="26"/>
      <c r="H17" s="20"/>
      <c r="I17" s="19" t="s">
        <v>34</v>
      </c>
      <c r="J17" s="21">
        <f t="shared" si="0"/>
        <v>1</v>
      </c>
      <c r="K17" s="22" t="s">
        <v>40</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35</v>
      </c>
      <c r="IG17" s="25" t="s">
        <v>32</v>
      </c>
      <c r="IH17" s="25">
        <v>123.223</v>
      </c>
      <c r="II17" s="25" t="s">
        <v>33</v>
      </c>
    </row>
    <row r="18" spans="1:243" s="24" customFormat="1" ht="13.5">
      <c r="A18" s="83">
        <v>6</v>
      </c>
      <c r="B18" s="81" t="s">
        <v>57</v>
      </c>
      <c r="C18" s="93">
        <v>6</v>
      </c>
      <c r="D18" s="80">
        <v>4</v>
      </c>
      <c r="E18" s="51" t="s">
        <v>33</v>
      </c>
      <c r="F18" s="47"/>
      <c r="G18" s="26"/>
      <c r="H18" s="20"/>
      <c r="I18" s="19" t="s">
        <v>34</v>
      </c>
      <c r="J18" s="21">
        <f t="shared" si="0"/>
        <v>1</v>
      </c>
      <c r="K18" s="22" t="s">
        <v>40</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35</v>
      </c>
      <c r="IG18" s="25" t="s">
        <v>32</v>
      </c>
      <c r="IH18" s="25">
        <v>123.223</v>
      </c>
      <c r="II18" s="25" t="s">
        <v>33</v>
      </c>
    </row>
    <row r="19" spans="1:243" s="14" customFormat="1" ht="27">
      <c r="A19" s="89">
        <v>7</v>
      </c>
      <c r="B19" s="88" t="s">
        <v>138</v>
      </c>
      <c r="C19" s="93"/>
      <c r="D19" s="78"/>
      <c r="E19" s="76"/>
      <c r="F19" s="18"/>
      <c r="G19" s="18"/>
      <c r="H19" s="18"/>
      <c r="I19" s="18"/>
      <c r="J19" s="18"/>
      <c r="K19" s="18"/>
      <c r="L19" s="18"/>
      <c r="M19" s="18"/>
      <c r="N19" s="18"/>
      <c r="O19" s="18"/>
      <c r="P19" s="18"/>
      <c r="Q19" s="18"/>
      <c r="R19" s="18"/>
      <c r="S19" s="13"/>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62"/>
      <c r="BB19" s="62"/>
      <c r="BC19" s="18"/>
      <c r="IE19" s="15"/>
      <c r="IF19" s="15"/>
      <c r="IG19" s="15"/>
      <c r="IH19" s="15"/>
      <c r="II19" s="15"/>
    </row>
    <row r="20" spans="1:243" s="24" customFormat="1" ht="13.5">
      <c r="A20" s="83">
        <v>7.01</v>
      </c>
      <c r="B20" s="79" t="s">
        <v>81</v>
      </c>
      <c r="C20" s="93">
        <v>7</v>
      </c>
      <c r="D20" s="80">
        <v>6</v>
      </c>
      <c r="E20" s="51" t="s">
        <v>33</v>
      </c>
      <c r="F20" s="47"/>
      <c r="G20" s="26"/>
      <c r="H20" s="20"/>
      <c r="I20" s="19" t="s">
        <v>34</v>
      </c>
      <c r="J20" s="21">
        <f aca="true" t="shared" si="4" ref="J20:J38">IF(I20="Less(-)",-1,1)</f>
        <v>1</v>
      </c>
      <c r="K20" s="22" t="s">
        <v>40</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aca="true" t="shared" si="5" ref="BA20:BA38">total_amount_ba($B$2,$D$2,D20,F20,J20,K20,M20)</f>
        <v>0</v>
      </c>
      <c r="BB20" s="45">
        <f aca="true" t="shared" si="6" ref="BB20:BB38">BA20+SUM(N20:AZ20)</f>
        <v>0</v>
      </c>
      <c r="BC20" s="23" t="str">
        <f aca="true" t="shared" si="7" ref="BC20:BC38">SpellNumber(L20,BB20)</f>
        <v>INR Zero Only</v>
      </c>
      <c r="IE20" s="25">
        <v>1.01</v>
      </c>
      <c r="IF20" s="25" t="s">
        <v>35</v>
      </c>
      <c r="IG20" s="25" t="s">
        <v>32</v>
      </c>
      <c r="IH20" s="25">
        <v>123.223</v>
      </c>
      <c r="II20" s="25" t="s">
        <v>33</v>
      </c>
    </row>
    <row r="21" spans="1:243" s="24" customFormat="1" ht="13.5">
      <c r="A21" s="83">
        <v>7.02</v>
      </c>
      <c r="B21" s="81" t="s">
        <v>82</v>
      </c>
      <c r="C21" s="93">
        <v>8</v>
      </c>
      <c r="D21" s="80">
        <v>2</v>
      </c>
      <c r="E21" s="51" t="s">
        <v>33</v>
      </c>
      <c r="F21" s="47"/>
      <c r="G21" s="26"/>
      <c r="H21" s="20"/>
      <c r="I21" s="19" t="s">
        <v>34</v>
      </c>
      <c r="J21" s="21">
        <f t="shared" si="4"/>
        <v>1</v>
      </c>
      <c r="K21" s="22" t="s">
        <v>40</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t="shared" si="5"/>
        <v>0</v>
      </c>
      <c r="BB21" s="45">
        <f t="shared" si="6"/>
        <v>0</v>
      </c>
      <c r="BC21" s="23" t="str">
        <f t="shared" si="7"/>
        <v>INR Zero Only</v>
      </c>
      <c r="IE21" s="25">
        <v>1.01</v>
      </c>
      <c r="IF21" s="25" t="s">
        <v>35</v>
      </c>
      <c r="IG21" s="25" t="s">
        <v>32</v>
      </c>
      <c r="IH21" s="25">
        <v>123.223</v>
      </c>
      <c r="II21" s="25" t="s">
        <v>33</v>
      </c>
    </row>
    <row r="22" spans="1:243" s="24" customFormat="1" ht="13.5">
      <c r="A22" s="83">
        <v>7.03</v>
      </c>
      <c r="B22" s="81" t="s">
        <v>83</v>
      </c>
      <c r="C22" s="93">
        <v>9</v>
      </c>
      <c r="D22" s="80">
        <v>2</v>
      </c>
      <c r="E22" s="51" t="s">
        <v>33</v>
      </c>
      <c r="F22" s="47"/>
      <c r="G22" s="26"/>
      <c r="H22" s="20"/>
      <c r="I22" s="19" t="s">
        <v>34</v>
      </c>
      <c r="J22" s="21">
        <f t="shared" si="4"/>
        <v>1</v>
      </c>
      <c r="K22" s="22" t="s">
        <v>40</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t="shared" si="5"/>
        <v>0</v>
      </c>
      <c r="BB22" s="45">
        <f t="shared" si="6"/>
        <v>0</v>
      </c>
      <c r="BC22" s="23" t="str">
        <f t="shared" si="7"/>
        <v>INR Zero Only</v>
      </c>
      <c r="IE22" s="25">
        <v>1.01</v>
      </c>
      <c r="IF22" s="25" t="s">
        <v>35</v>
      </c>
      <c r="IG22" s="25" t="s">
        <v>32</v>
      </c>
      <c r="IH22" s="25">
        <v>123.223</v>
      </c>
      <c r="II22" s="25" t="s">
        <v>33</v>
      </c>
    </row>
    <row r="23" spans="1:243" s="24" customFormat="1" ht="13.5">
      <c r="A23" s="83">
        <v>7.04</v>
      </c>
      <c r="B23" s="81" t="s">
        <v>58</v>
      </c>
      <c r="C23" s="93">
        <v>10</v>
      </c>
      <c r="D23" s="80">
        <v>6</v>
      </c>
      <c r="E23" s="51" t="s">
        <v>33</v>
      </c>
      <c r="F23" s="47"/>
      <c r="G23" s="26"/>
      <c r="H23" s="20"/>
      <c r="I23" s="19" t="s">
        <v>34</v>
      </c>
      <c r="J23" s="21">
        <f t="shared" si="4"/>
        <v>1</v>
      </c>
      <c r="K23" s="22" t="s">
        <v>40</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5"/>
        <v>0</v>
      </c>
      <c r="BB23" s="45">
        <f t="shared" si="6"/>
        <v>0</v>
      </c>
      <c r="BC23" s="23" t="str">
        <f t="shared" si="7"/>
        <v>INR Zero Only</v>
      </c>
      <c r="IE23" s="25">
        <v>1.01</v>
      </c>
      <c r="IF23" s="25" t="s">
        <v>35</v>
      </c>
      <c r="IG23" s="25" t="s">
        <v>32</v>
      </c>
      <c r="IH23" s="25">
        <v>123.223</v>
      </c>
      <c r="II23" s="25" t="s">
        <v>33</v>
      </c>
    </row>
    <row r="24" spans="1:243" s="24" customFormat="1" ht="13.5">
      <c r="A24" s="83">
        <v>7.05</v>
      </c>
      <c r="B24" s="79" t="s">
        <v>59</v>
      </c>
      <c r="C24" s="93">
        <v>11</v>
      </c>
      <c r="D24" s="80">
        <v>4</v>
      </c>
      <c r="E24" s="51" t="s">
        <v>33</v>
      </c>
      <c r="F24" s="47"/>
      <c r="G24" s="26"/>
      <c r="H24" s="20"/>
      <c r="I24" s="19" t="s">
        <v>34</v>
      </c>
      <c r="J24" s="21">
        <f t="shared" si="4"/>
        <v>1</v>
      </c>
      <c r="K24" s="22" t="s">
        <v>40</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5"/>
        <v>0</v>
      </c>
      <c r="BB24" s="45">
        <f t="shared" si="6"/>
        <v>0</v>
      </c>
      <c r="BC24" s="23" t="str">
        <f t="shared" si="7"/>
        <v>INR Zero Only</v>
      </c>
      <c r="IE24" s="25">
        <v>1.01</v>
      </c>
      <c r="IF24" s="25" t="s">
        <v>35</v>
      </c>
      <c r="IG24" s="25" t="s">
        <v>32</v>
      </c>
      <c r="IH24" s="25">
        <v>123.223</v>
      </c>
      <c r="II24" s="25" t="s">
        <v>33</v>
      </c>
    </row>
    <row r="25" spans="1:243" s="24" customFormat="1" ht="27">
      <c r="A25" s="83">
        <v>8</v>
      </c>
      <c r="B25" s="79" t="s">
        <v>84</v>
      </c>
      <c r="C25" s="93">
        <v>12</v>
      </c>
      <c r="D25" s="80">
        <v>2</v>
      </c>
      <c r="E25" s="51" t="s">
        <v>33</v>
      </c>
      <c r="F25" s="47"/>
      <c r="G25" s="26"/>
      <c r="H25" s="20"/>
      <c r="I25" s="19" t="s">
        <v>34</v>
      </c>
      <c r="J25" s="21">
        <f t="shared" si="4"/>
        <v>1</v>
      </c>
      <c r="K25" s="22" t="s">
        <v>40</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t="shared" si="5"/>
        <v>0</v>
      </c>
      <c r="BB25" s="45">
        <f t="shared" si="6"/>
        <v>0</v>
      </c>
      <c r="BC25" s="23" t="str">
        <f t="shared" si="7"/>
        <v>INR Zero Only</v>
      </c>
      <c r="IE25" s="25">
        <v>1.01</v>
      </c>
      <c r="IF25" s="25" t="s">
        <v>35</v>
      </c>
      <c r="IG25" s="25" t="s">
        <v>32</v>
      </c>
      <c r="IH25" s="25">
        <v>123.223</v>
      </c>
      <c r="II25" s="25" t="s">
        <v>33</v>
      </c>
    </row>
    <row r="26" spans="1:243" s="24" customFormat="1" ht="13.5">
      <c r="A26" s="83">
        <v>9</v>
      </c>
      <c r="B26" s="81" t="s">
        <v>60</v>
      </c>
      <c r="C26" s="93">
        <v>13</v>
      </c>
      <c r="D26" s="80">
        <v>2</v>
      </c>
      <c r="E26" s="51" t="s">
        <v>33</v>
      </c>
      <c r="F26" s="47"/>
      <c r="G26" s="26"/>
      <c r="H26" s="20"/>
      <c r="I26" s="19" t="s">
        <v>34</v>
      </c>
      <c r="J26" s="21">
        <f t="shared" si="4"/>
        <v>1</v>
      </c>
      <c r="K26" s="22" t="s">
        <v>40</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5"/>
        <v>0</v>
      </c>
      <c r="BB26" s="45">
        <f t="shared" si="6"/>
        <v>0</v>
      </c>
      <c r="BC26" s="23" t="str">
        <f t="shared" si="7"/>
        <v>INR Zero Only</v>
      </c>
      <c r="IE26" s="25">
        <v>1.01</v>
      </c>
      <c r="IF26" s="25" t="s">
        <v>35</v>
      </c>
      <c r="IG26" s="25" t="s">
        <v>32</v>
      </c>
      <c r="IH26" s="25">
        <v>123.223</v>
      </c>
      <c r="II26" s="25" t="s">
        <v>33</v>
      </c>
    </row>
    <row r="27" spans="1:243" s="24" customFormat="1" ht="27">
      <c r="A27" s="83">
        <v>10</v>
      </c>
      <c r="B27" s="79" t="s">
        <v>85</v>
      </c>
      <c r="C27" s="93">
        <v>14</v>
      </c>
      <c r="D27" s="80">
        <v>2</v>
      </c>
      <c r="E27" s="51" t="s">
        <v>33</v>
      </c>
      <c r="F27" s="47"/>
      <c r="G27" s="26"/>
      <c r="H27" s="20"/>
      <c r="I27" s="19" t="s">
        <v>34</v>
      </c>
      <c r="J27" s="21">
        <f t="shared" si="4"/>
        <v>1</v>
      </c>
      <c r="K27" s="22" t="s">
        <v>40</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5"/>
        <v>0</v>
      </c>
      <c r="BB27" s="45">
        <f t="shared" si="6"/>
        <v>0</v>
      </c>
      <c r="BC27" s="23" t="str">
        <f t="shared" si="7"/>
        <v>INR Zero Only</v>
      </c>
      <c r="IE27" s="25">
        <v>1.01</v>
      </c>
      <c r="IF27" s="25" t="s">
        <v>35</v>
      </c>
      <c r="IG27" s="25" t="s">
        <v>32</v>
      </c>
      <c r="IH27" s="25">
        <v>123.223</v>
      </c>
      <c r="II27" s="25" t="s">
        <v>33</v>
      </c>
    </row>
    <row r="28" spans="1:243" s="14" customFormat="1" ht="13.5">
      <c r="A28" s="90">
        <v>11</v>
      </c>
      <c r="B28" s="82" t="s">
        <v>73</v>
      </c>
      <c r="C28" s="93"/>
      <c r="D28" s="78"/>
      <c r="E28" s="76"/>
      <c r="F28" s="18"/>
      <c r="G28" s="18"/>
      <c r="H28" s="18"/>
      <c r="I28" s="18"/>
      <c r="J28" s="18"/>
      <c r="K28" s="18"/>
      <c r="L28" s="18"/>
      <c r="M28" s="18"/>
      <c r="N28" s="18"/>
      <c r="O28" s="18"/>
      <c r="P28" s="18"/>
      <c r="Q28" s="18"/>
      <c r="R28" s="18"/>
      <c r="S28" s="13"/>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62"/>
      <c r="BB28" s="62"/>
      <c r="BC28" s="18"/>
      <c r="IE28" s="15"/>
      <c r="IF28" s="15"/>
      <c r="IG28" s="15"/>
      <c r="IH28" s="15"/>
      <c r="II28" s="15"/>
    </row>
    <row r="29" spans="1:243" s="24" customFormat="1" ht="13.5">
      <c r="A29" s="83">
        <v>11.01</v>
      </c>
      <c r="B29" s="79" t="s">
        <v>86</v>
      </c>
      <c r="C29" s="93">
        <v>15</v>
      </c>
      <c r="D29" s="83">
        <v>400</v>
      </c>
      <c r="E29" s="51" t="s">
        <v>50</v>
      </c>
      <c r="F29" s="47"/>
      <c r="G29" s="26"/>
      <c r="H29" s="20"/>
      <c r="I29" s="19" t="s">
        <v>34</v>
      </c>
      <c r="J29" s="21">
        <f>IF(I29="Less(-)",-1,1)</f>
        <v>1</v>
      </c>
      <c r="K29" s="22" t="s">
        <v>40</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total_amount_ba($B$2,$D$2,D29,F29,J29,K29,M29)</f>
        <v>0</v>
      </c>
      <c r="BB29" s="45">
        <f>BA29+SUM(N29:AZ29)</f>
        <v>0</v>
      </c>
      <c r="BC29" s="23" t="str">
        <f>SpellNumber(L29,BB29)</f>
        <v>INR Zero Only</v>
      </c>
      <c r="IE29" s="25">
        <v>1.01</v>
      </c>
      <c r="IF29" s="25" t="s">
        <v>35</v>
      </c>
      <c r="IG29" s="25" t="s">
        <v>32</v>
      </c>
      <c r="IH29" s="25">
        <v>123.223</v>
      </c>
      <c r="II29" s="25" t="s">
        <v>33</v>
      </c>
    </row>
    <row r="30" spans="1:243" s="24" customFormat="1" ht="13.5">
      <c r="A30" s="83">
        <v>11.02</v>
      </c>
      <c r="B30" s="79" t="s">
        <v>87</v>
      </c>
      <c r="C30" s="93">
        <v>16</v>
      </c>
      <c r="D30" s="83">
        <v>400</v>
      </c>
      <c r="E30" s="51" t="s">
        <v>50</v>
      </c>
      <c r="F30" s="47"/>
      <c r="G30" s="26"/>
      <c r="H30" s="20"/>
      <c r="I30" s="19" t="s">
        <v>34</v>
      </c>
      <c r="J30" s="21">
        <f>IF(I30="Less(-)",-1,1)</f>
        <v>1</v>
      </c>
      <c r="K30" s="22" t="s">
        <v>40</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total_amount_ba($B$2,$D$2,D30,F30,J30,K30,M30)</f>
        <v>0</v>
      </c>
      <c r="BB30" s="45">
        <f>BA30+SUM(N30:AZ30)</f>
        <v>0</v>
      </c>
      <c r="BC30" s="23" t="str">
        <f>SpellNumber(L30,BB30)</f>
        <v>INR Zero Only</v>
      </c>
      <c r="IE30" s="25">
        <v>1.01</v>
      </c>
      <c r="IF30" s="25" t="s">
        <v>35</v>
      </c>
      <c r="IG30" s="25" t="s">
        <v>32</v>
      </c>
      <c r="IH30" s="25">
        <v>123.223</v>
      </c>
      <c r="II30" s="25" t="s">
        <v>33</v>
      </c>
    </row>
    <row r="31" spans="1:243" s="24" customFormat="1" ht="13.5">
      <c r="A31" s="83">
        <v>11.03</v>
      </c>
      <c r="B31" s="79" t="s">
        <v>88</v>
      </c>
      <c r="C31" s="93">
        <v>17</v>
      </c>
      <c r="D31" s="83">
        <v>400</v>
      </c>
      <c r="E31" s="51" t="s">
        <v>50</v>
      </c>
      <c r="F31" s="47"/>
      <c r="G31" s="26"/>
      <c r="H31" s="20"/>
      <c r="I31" s="19" t="s">
        <v>34</v>
      </c>
      <c r="J31" s="21">
        <f>IF(I31="Less(-)",-1,1)</f>
        <v>1</v>
      </c>
      <c r="K31" s="22" t="s">
        <v>40</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total_amount_ba($B$2,$D$2,D31,F31,J31,K31,M31)</f>
        <v>0</v>
      </c>
      <c r="BB31" s="45">
        <f>BA31+SUM(N31:AZ31)</f>
        <v>0</v>
      </c>
      <c r="BC31" s="23" t="str">
        <f>SpellNumber(L31,BB31)</f>
        <v>INR Zero Only</v>
      </c>
      <c r="IE31" s="25">
        <v>1.01</v>
      </c>
      <c r="IF31" s="25" t="s">
        <v>35</v>
      </c>
      <c r="IG31" s="25" t="s">
        <v>32</v>
      </c>
      <c r="IH31" s="25">
        <v>123.223</v>
      </c>
      <c r="II31" s="25" t="s">
        <v>33</v>
      </c>
    </row>
    <row r="32" spans="1:243" s="14" customFormat="1" ht="13.5">
      <c r="A32" s="90">
        <v>12</v>
      </c>
      <c r="B32" s="82" t="s">
        <v>64</v>
      </c>
      <c r="C32" s="93"/>
      <c r="D32" s="78"/>
      <c r="E32" s="76"/>
      <c r="F32" s="18"/>
      <c r="G32" s="18"/>
      <c r="H32" s="18"/>
      <c r="I32" s="18"/>
      <c r="J32" s="18"/>
      <c r="K32" s="18"/>
      <c r="L32" s="18"/>
      <c r="M32" s="18"/>
      <c r="N32" s="18"/>
      <c r="O32" s="18"/>
      <c r="P32" s="18"/>
      <c r="Q32" s="18"/>
      <c r="R32" s="18"/>
      <c r="S32" s="13"/>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62"/>
      <c r="BB32" s="62"/>
      <c r="BC32" s="18"/>
      <c r="IE32" s="15"/>
      <c r="IF32" s="15"/>
      <c r="IG32" s="15"/>
      <c r="IH32" s="15"/>
      <c r="II32" s="15"/>
    </row>
    <row r="33" spans="1:243" s="24" customFormat="1" ht="29.25" customHeight="1">
      <c r="A33" s="83">
        <v>12.01</v>
      </c>
      <c r="B33" s="79" t="s">
        <v>89</v>
      </c>
      <c r="C33" s="93">
        <v>18</v>
      </c>
      <c r="D33" s="80">
        <v>500</v>
      </c>
      <c r="E33" s="51" t="s">
        <v>50</v>
      </c>
      <c r="F33" s="47"/>
      <c r="G33" s="26"/>
      <c r="H33" s="20"/>
      <c r="I33" s="19" t="s">
        <v>34</v>
      </c>
      <c r="J33" s="21">
        <f>IF(I33="Less(-)",-1,1)</f>
        <v>1</v>
      </c>
      <c r="K33" s="22" t="s">
        <v>40</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total_amount_ba($B$2,$D$2,D33,F33,J33,K33,M33)</f>
        <v>0</v>
      </c>
      <c r="BB33" s="45">
        <f>BA33+SUM(N33:AZ33)</f>
        <v>0</v>
      </c>
      <c r="BC33" s="23" t="str">
        <f>SpellNumber(L33,BB33)</f>
        <v>INR Zero Only</v>
      </c>
      <c r="IE33" s="25">
        <v>1.01</v>
      </c>
      <c r="IF33" s="25" t="s">
        <v>35</v>
      </c>
      <c r="IG33" s="25" t="s">
        <v>32</v>
      </c>
      <c r="IH33" s="25">
        <v>123.223</v>
      </c>
      <c r="II33" s="25" t="s">
        <v>33</v>
      </c>
    </row>
    <row r="34" spans="1:243" s="24" customFormat="1" ht="29.25" customHeight="1">
      <c r="A34" s="83">
        <v>12.02</v>
      </c>
      <c r="B34" s="79" t="s">
        <v>91</v>
      </c>
      <c r="C34" s="93">
        <v>19</v>
      </c>
      <c r="D34" s="80">
        <v>500</v>
      </c>
      <c r="E34" s="51" t="s">
        <v>50</v>
      </c>
      <c r="F34" s="47"/>
      <c r="G34" s="26"/>
      <c r="H34" s="20"/>
      <c r="I34" s="19" t="s">
        <v>34</v>
      </c>
      <c r="J34" s="21">
        <f>IF(I34="Less(-)",-1,1)</f>
        <v>1</v>
      </c>
      <c r="K34" s="22" t="s">
        <v>40</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total_amount_ba($B$2,$D$2,D34,F34,J34,K34,M34)</f>
        <v>0</v>
      </c>
      <c r="BB34" s="45">
        <f>BA34+SUM(N34:AZ34)</f>
        <v>0</v>
      </c>
      <c r="BC34" s="23" t="str">
        <f>SpellNumber(L34,BB34)</f>
        <v>INR Zero Only</v>
      </c>
      <c r="IE34" s="25">
        <v>1.01</v>
      </c>
      <c r="IF34" s="25" t="s">
        <v>35</v>
      </c>
      <c r="IG34" s="25" t="s">
        <v>32</v>
      </c>
      <c r="IH34" s="25">
        <v>123.223</v>
      </c>
      <c r="II34" s="25" t="s">
        <v>33</v>
      </c>
    </row>
    <row r="35" spans="1:243" s="24" customFormat="1" ht="13.5">
      <c r="A35" s="83">
        <v>12.03</v>
      </c>
      <c r="B35" s="79" t="s">
        <v>90</v>
      </c>
      <c r="C35" s="93">
        <v>20</v>
      </c>
      <c r="D35" s="80">
        <v>500</v>
      </c>
      <c r="E35" s="51" t="s">
        <v>50</v>
      </c>
      <c r="F35" s="47"/>
      <c r="G35" s="26"/>
      <c r="H35" s="20"/>
      <c r="I35" s="19" t="s">
        <v>34</v>
      </c>
      <c r="J35" s="21">
        <f>IF(I35="Less(-)",-1,1)</f>
        <v>1</v>
      </c>
      <c r="K35" s="22" t="s">
        <v>40</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total_amount_ba($B$2,$D$2,D35,F35,J35,K35,M35)</f>
        <v>0</v>
      </c>
      <c r="BB35" s="45">
        <f>BA35+SUM(N35:AZ35)</f>
        <v>0</v>
      </c>
      <c r="BC35" s="23" t="str">
        <f>SpellNumber(L35,BB35)</f>
        <v>INR Zero Only</v>
      </c>
      <c r="IE35" s="25">
        <v>1.01</v>
      </c>
      <c r="IF35" s="25" t="s">
        <v>35</v>
      </c>
      <c r="IG35" s="25" t="s">
        <v>32</v>
      </c>
      <c r="IH35" s="25">
        <v>123.223</v>
      </c>
      <c r="II35" s="25" t="s">
        <v>33</v>
      </c>
    </row>
    <row r="36" spans="1:243" s="24" customFormat="1" ht="96">
      <c r="A36" s="83">
        <v>13</v>
      </c>
      <c r="B36" s="79" t="s">
        <v>92</v>
      </c>
      <c r="C36" s="93">
        <v>21</v>
      </c>
      <c r="D36" s="83">
        <v>1</v>
      </c>
      <c r="E36" s="51" t="s">
        <v>33</v>
      </c>
      <c r="F36" s="47"/>
      <c r="G36" s="26"/>
      <c r="H36" s="20"/>
      <c r="I36" s="19" t="s">
        <v>34</v>
      </c>
      <c r="J36" s="21">
        <f>IF(I36="Less(-)",-1,1)</f>
        <v>1</v>
      </c>
      <c r="K36" s="22" t="s">
        <v>40</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total_amount_ba($B$2,$D$2,D36,F36,J36,K36,M36)</f>
        <v>0</v>
      </c>
      <c r="BB36" s="45">
        <f>BA36+SUM(N36:AZ36)</f>
        <v>0</v>
      </c>
      <c r="BC36" s="23" t="str">
        <f>SpellNumber(L36,BB36)</f>
        <v>INR Zero Only</v>
      </c>
      <c r="IE36" s="25">
        <v>1.01</v>
      </c>
      <c r="IF36" s="25" t="s">
        <v>35</v>
      </c>
      <c r="IG36" s="25" t="s">
        <v>32</v>
      </c>
      <c r="IH36" s="25">
        <v>123.223</v>
      </c>
      <c r="II36" s="25" t="s">
        <v>33</v>
      </c>
    </row>
    <row r="37" spans="1:243" s="14" customFormat="1" ht="13.5">
      <c r="A37" s="90">
        <v>14</v>
      </c>
      <c r="B37" s="79" t="s">
        <v>93</v>
      </c>
      <c r="C37" s="93"/>
      <c r="D37" s="78"/>
      <c r="E37" s="76"/>
      <c r="F37" s="18"/>
      <c r="G37" s="18"/>
      <c r="H37" s="18"/>
      <c r="I37" s="18"/>
      <c r="J37" s="18"/>
      <c r="K37" s="18"/>
      <c r="L37" s="18"/>
      <c r="M37" s="18"/>
      <c r="N37" s="18"/>
      <c r="O37" s="18"/>
      <c r="P37" s="18"/>
      <c r="Q37" s="18"/>
      <c r="R37" s="18"/>
      <c r="S37" s="13"/>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62"/>
      <c r="BB37" s="62"/>
      <c r="BC37" s="18"/>
      <c r="IE37" s="15"/>
      <c r="IF37" s="15"/>
      <c r="IG37" s="15"/>
      <c r="IH37" s="15"/>
      <c r="II37" s="15"/>
    </row>
    <row r="38" spans="1:243" s="24" customFormat="1" ht="13.5">
      <c r="A38" s="83">
        <v>14.01</v>
      </c>
      <c r="B38" s="81" t="s">
        <v>94</v>
      </c>
      <c r="C38" s="93">
        <v>22</v>
      </c>
      <c r="D38" s="80">
        <v>1</v>
      </c>
      <c r="E38" s="51" t="s">
        <v>33</v>
      </c>
      <c r="F38" s="47"/>
      <c r="G38" s="26"/>
      <c r="H38" s="20"/>
      <c r="I38" s="19" t="s">
        <v>34</v>
      </c>
      <c r="J38" s="21">
        <f t="shared" si="4"/>
        <v>1</v>
      </c>
      <c r="K38" s="22" t="s">
        <v>40</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t="shared" si="5"/>
        <v>0</v>
      </c>
      <c r="BB38" s="45">
        <f t="shared" si="6"/>
        <v>0</v>
      </c>
      <c r="BC38" s="23" t="str">
        <f t="shared" si="7"/>
        <v>INR Zero Only</v>
      </c>
      <c r="IE38" s="25">
        <v>1.01</v>
      </c>
      <c r="IF38" s="25" t="s">
        <v>35</v>
      </c>
      <c r="IG38" s="25" t="s">
        <v>32</v>
      </c>
      <c r="IH38" s="25">
        <v>123.223</v>
      </c>
      <c r="II38" s="25" t="s">
        <v>33</v>
      </c>
    </row>
    <row r="39" spans="1:243" s="24" customFormat="1" ht="13.5">
      <c r="A39" s="83">
        <v>14.02</v>
      </c>
      <c r="B39" s="81" t="s">
        <v>95</v>
      </c>
      <c r="C39" s="93">
        <v>23</v>
      </c>
      <c r="D39" s="80">
        <v>2</v>
      </c>
      <c r="E39" s="51" t="s">
        <v>33</v>
      </c>
      <c r="F39" s="47"/>
      <c r="G39" s="26"/>
      <c r="H39" s="20"/>
      <c r="I39" s="19" t="s">
        <v>34</v>
      </c>
      <c r="J39" s="21">
        <f>IF(I39="Less(-)",-1,1)</f>
        <v>1</v>
      </c>
      <c r="K39" s="22" t="s">
        <v>40</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total_amount_ba($B$2,$D$2,D39,F39,J39,K39,M39)</f>
        <v>0</v>
      </c>
      <c r="BB39" s="45">
        <f>BA39+SUM(N39:AZ39)</f>
        <v>0</v>
      </c>
      <c r="BC39" s="23" t="str">
        <f>SpellNumber(L39,BB39)</f>
        <v>INR Zero Only</v>
      </c>
      <c r="IE39" s="25">
        <v>1.01</v>
      </c>
      <c r="IF39" s="25" t="s">
        <v>35</v>
      </c>
      <c r="IG39" s="25" t="s">
        <v>32</v>
      </c>
      <c r="IH39" s="25">
        <v>123.223</v>
      </c>
      <c r="II39" s="25" t="s">
        <v>33</v>
      </c>
    </row>
    <row r="40" spans="1:243" s="14" customFormat="1" ht="13.5">
      <c r="A40" s="90">
        <v>15</v>
      </c>
      <c r="B40" s="82" t="s">
        <v>61</v>
      </c>
      <c r="C40" s="93"/>
      <c r="D40" s="78"/>
      <c r="E40" s="76"/>
      <c r="F40" s="18"/>
      <c r="G40" s="18"/>
      <c r="H40" s="18"/>
      <c r="I40" s="18"/>
      <c r="J40" s="18"/>
      <c r="K40" s="18"/>
      <c r="L40" s="18"/>
      <c r="M40" s="18"/>
      <c r="N40" s="18"/>
      <c r="O40" s="18"/>
      <c r="P40" s="18"/>
      <c r="Q40" s="18"/>
      <c r="R40" s="18"/>
      <c r="S40" s="13"/>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62"/>
      <c r="BB40" s="62"/>
      <c r="BC40" s="18"/>
      <c r="IE40" s="15"/>
      <c r="IF40" s="15"/>
      <c r="IG40" s="15"/>
      <c r="IH40" s="15"/>
      <c r="II40" s="15"/>
    </row>
    <row r="41" spans="1:243" s="24" customFormat="1" ht="13.5">
      <c r="A41" s="83">
        <v>15.01</v>
      </c>
      <c r="B41" s="79" t="s">
        <v>96</v>
      </c>
      <c r="C41" s="93">
        <v>24</v>
      </c>
      <c r="D41" s="80">
        <v>20</v>
      </c>
      <c r="E41" s="51" t="s">
        <v>33</v>
      </c>
      <c r="F41" s="47"/>
      <c r="G41" s="26"/>
      <c r="H41" s="20"/>
      <c r="I41" s="19" t="s">
        <v>34</v>
      </c>
      <c r="J41" s="21">
        <f>IF(I41="Less(-)",-1,1)</f>
        <v>1</v>
      </c>
      <c r="K41" s="22" t="s">
        <v>40</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total_amount_ba($B$2,$D$2,D41,F41,J41,K41,M41)</f>
        <v>0</v>
      </c>
      <c r="BB41" s="45">
        <f>BA41+SUM(N41:AZ41)</f>
        <v>0</v>
      </c>
      <c r="BC41" s="23" t="str">
        <f>SpellNumber(L41,BB41)</f>
        <v>INR Zero Only</v>
      </c>
      <c r="IE41" s="25">
        <v>1.01</v>
      </c>
      <c r="IF41" s="25" t="s">
        <v>35</v>
      </c>
      <c r="IG41" s="25" t="s">
        <v>32</v>
      </c>
      <c r="IH41" s="25">
        <v>123.223</v>
      </c>
      <c r="II41" s="25" t="s">
        <v>33</v>
      </c>
    </row>
    <row r="42" spans="1:243" s="24" customFormat="1" ht="13.5">
      <c r="A42" s="83">
        <v>15.02</v>
      </c>
      <c r="B42" s="79" t="s">
        <v>62</v>
      </c>
      <c r="C42" s="93">
        <v>25</v>
      </c>
      <c r="D42" s="80">
        <v>10</v>
      </c>
      <c r="E42" s="51" t="s">
        <v>33</v>
      </c>
      <c r="F42" s="47"/>
      <c r="G42" s="26"/>
      <c r="H42" s="20"/>
      <c r="I42" s="19" t="s">
        <v>34</v>
      </c>
      <c r="J42" s="21">
        <f>IF(I42="Less(-)",-1,1)</f>
        <v>1</v>
      </c>
      <c r="K42" s="22" t="s">
        <v>40</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total_amount_ba($B$2,$D$2,D42,F42,J42,K42,M42)</f>
        <v>0</v>
      </c>
      <c r="BB42" s="45">
        <f>BA42+SUM(N42:AZ42)</f>
        <v>0</v>
      </c>
      <c r="BC42" s="23" t="str">
        <f>SpellNumber(L42,BB42)</f>
        <v>INR Zero Only</v>
      </c>
      <c r="IE42" s="25">
        <v>1.01</v>
      </c>
      <c r="IF42" s="25" t="s">
        <v>35</v>
      </c>
      <c r="IG42" s="25" t="s">
        <v>32</v>
      </c>
      <c r="IH42" s="25">
        <v>123.223</v>
      </c>
      <c r="II42" s="25" t="s">
        <v>33</v>
      </c>
    </row>
    <row r="43" spans="1:243" s="24" customFormat="1" ht="13.5">
      <c r="A43" s="83">
        <v>16</v>
      </c>
      <c r="B43" s="79" t="s">
        <v>63</v>
      </c>
      <c r="C43" s="93">
        <v>26</v>
      </c>
      <c r="D43" s="80">
        <v>0.5</v>
      </c>
      <c r="E43" s="51" t="s">
        <v>53</v>
      </c>
      <c r="F43" s="47"/>
      <c r="G43" s="26"/>
      <c r="H43" s="20"/>
      <c r="I43" s="19" t="s">
        <v>34</v>
      </c>
      <c r="J43" s="21">
        <f>IF(I43="Less(-)",-1,1)</f>
        <v>1</v>
      </c>
      <c r="K43" s="22" t="s">
        <v>40</v>
      </c>
      <c r="L43" s="22" t="s">
        <v>7</v>
      </c>
      <c r="M43" s="48"/>
      <c r="N43" s="42"/>
      <c r="O43" s="42"/>
      <c r="P43" s="46"/>
      <c r="Q43" s="42"/>
      <c r="R43" s="42"/>
      <c r="S43" s="43"/>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total_amount_ba($B$2,$D$2,D43,F43,J43,K43,M43)</f>
        <v>0</v>
      </c>
      <c r="BB43" s="45">
        <f>BA43+SUM(N43:AZ43)</f>
        <v>0</v>
      </c>
      <c r="BC43" s="23" t="str">
        <f>SpellNumber(L43,BB43)</f>
        <v>INR Zero Only</v>
      </c>
      <c r="IE43" s="25">
        <v>1.01</v>
      </c>
      <c r="IF43" s="25" t="s">
        <v>35</v>
      </c>
      <c r="IG43" s="25" t="s">
        <v>32</v>
      </c>
      <c r="IH43" s="25">
        <v>123.223</v>
      </c>
      <c r="II43" s="25" t="s">
        <v>33</v>
      </c>
    </row>
    <row r="44" spans="1:243" s="24" customFormat="1" ht="13.5">
      <c r="A44" s="83">
        <v>17</v>
      </c>
      <c r="B44" s="79" t="s">
        <v>97</v>
      </c>
      <c r="C44" s="93">
        <v>27</v>
      </c>
      <c r="D44" s="80">
        <v>8</v>
      </c>
      <c r="E44" s="51" t="s">
        <v>33</v>
      </c>
      <c r="F44" s="47"/>
      <c r="G44" s="26"/>
      <c r="H44" s="20"/>
      <c r="I44" s="19" t="s">
        <v>34</v>
      </c>
      <c r="J44" s="21">
        <f>IF(I44="Less(-)",-1,1)</f>
        <v>1</v>
      </c>
      <c r="K44" s="22" t="s">
        <v>40</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total_amount_ba($B$2,$D$2,D44,F44,J44,K44,M44)</f>
        <v>0</v>
      </c>
      <c r="BB44" s="45">
        <f>BA44+SUM(N44:AZ44)</f>
        <v>0</v>
      </c>
      <c r="BC44" s="23" t="str">
        <f>SpellNumber(L44,BB44)</f>
        <v>INR Zero Only</v>
      </c>
      <c r="IE44" s="25">
        <v>1.01</v>
      </c>
      <c r="IF44" s="25" t="s">
        <v>35</v>
      </c>
      <c r="IG44" s="25" t="s">
        <v>32</v>
      </c>
      <c r="IH44" s="25">
        <v>123.223</v>
      </c>
      <c r="II44" s="25" t="s">
        <v>33</v>
      </c>
    </row>
    <row r="45" spans="1:243" s="14" customFormat="1" ht="13.5">
      <c r="A45" s="90">
        <v>18</v>
      </c>
      <c r="B45" s="82" t="s">
        <v>98</v>
      </c>
      <c r="C45" s="93"/>
      <c r="D45" s="78"/>
      <c r="E45" s="76"/>
      <c r="F45" s="18"/>
      <c r="G45" s="18"/>
      <c r="H45" s="18"/>
      <c r="I45" s="18"/>
      <c r="J45" s="18"/>
      <c r="K45" s="18"/>
      <c r="L45" s="18"/>
      <c r="M45" s="18"/>
      <c r="N45" s="18"/>
      <c r="O45" s="18"/>
      <c r="P45" s="18"/>
      <c r="Q45" s="18"/>
      <c r="R45" s="18"/>
      <c r="S45" s="13"/>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62"/>
      <c r="BB45" s="62"/>
      <c r="BC45" s="18"/>
      <c r="IE45" s="15"/>
      <c r="IF45" s="15"/>
      <c r="IG45" s="15"/>
      <c r="IH45" s="15"/>
      <c r="II45" s="15"/>
    </row>
    <row r="46" spans="1:243" s="24" customFormat="1" ht="13.5">
      <c r="A46" s="83">
        <v>18.01</v>
      </c>
      <c r="B46" s="79" t="s">
        <v>99</v>
      </c>
      <c r="C46" s="93">
        <v>28</v>
      </c>
      <c r="D46" s="85">
        <v>200</v>
      </c>
      <c r="E46" s="51" t="s">
        <v>50</v>
      </c>
      <c r="F46" s="47"/>
      <c r="G46" s="26"/>
      <c r="H46" s="20"/>
      <c r="I46" s="19" t="s">
        <v>34</v>
      </c>
      <c r="J46" s="21">
        <f>IF(I46="Less(-)",-1,1)</f>
        <v>1</v>
      </c>
      <c r="K46" s="22" t="s">
        <v>40</v>
      </c>
      <c r="L46" s="22" t="s">
        <v>7</v>
      </c>
      <c r="M46" s="48"/>
      <c r="N46" s="42"/>
      <c r="O46" s="42"/>
      <c r="P46" s="46"/>
      <c r="Q46" s="42"/>
      <c r="R46" s="42"/>
      <c r="S46" s="43"/>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total_amount_ba($B$2,$D$2,D46,F46,J46,K46,M46)</f>
        <v>0</v>
      </c>
      <c r="BB46" s="45">
        <f>BA46+SUM(N46:AZ46)</f>
        <v>0</v>
      </c>
      <c r="BC46" s="23" t="str">
        <f>SpellNumber(L46,BB46)</f>
        <v>INR Zero Only</v>
      </c>
      <c r="IE46" s="25">
        <v>1.01</v>
      </c>
      <c r="IF46" s="25" t="s">
        <v>35</v>
      </c>
      <c r="IG46" s="25" t="s">
        <v>32</v>
      </c>
      <c r="IH46" s="25">
        <v>123.223</v>
      </c>
      <c r="II46" s="25" t="s">
        <v>33</v>
      </c>
    </row>
    <row r="47" spans="1:243" s="24" customFormat="1" ht="13.5">
      <c r="A47" s="83">
        <v>18.02</v>
      </c>
      <c r="B47" s="79" t="s">
        <v>100</v>
      </c>
      <c r="C47" s="93">
        <v>29</v>
      </c>
      <c r="D47" s="85">
        <v>150</v>
      </c>
      <c r="E47" s="51" t="s">
        <v>50</v>
      </c>
      <c r="F47" s="47"/>
      <c r="G47" s="26"/>
      <c r="H47" s="20"/>
      <c r="I47" s="19" t="s">
        <v>34</v>
      </c>
      <c r="J47" s="21">
        <f>IF(I47="Less(-)",-1,1)</f>
        <v>1</v>
      </c>
      <c r="K47" s="22" t="s">
        <v>40</v>
      </c>
      <c r="L47" s="22" t="s">
        <v>7</v>
      </c>
      <c r="M47" s="48"/>
      <c r="N47" s="42"/>
      <c r="O47" s="42"/>
      <c r="P47" s="46"/>
      <c r="Q47" s="42"/>
      <c r="R47" s="42"/>
      <c r="S47" s="43"/>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total_amount_ba($B$2,$D$2,D47,F47,J47,K47,M47)</f>
        <v>0</v>
      </c>
      <c r="BB47" s="45">
        <f>BA47+SUM(N47:AZ47)</f>
        <v>0</v>
      </c>
      <c r="BC47" s="23" t="str">
        <f>SpellNumber(L47,BB47)</f>
        <v>INR Zero Only</v>
      </c>
      <c r="IE47" s="25">
        <v>1.01</v>
      </c>
      <c r="IF47" s="25" t="s">
        <v>35</v>
      </c>
      <c r="IG47" s="25" t="s">
        <v>32</v>
      </c>
      <c r="IH47" s="25">
        <v>123.223</v>
      </c>
      <c r="II47" s="25" t="s">
        <v>33</v>
      </c>
    </row>
    <row r="48" spans="1:243" s="24" customFormat="1" ht="27">
      <c r="A48" s="83">
        <v>18.03</v>
      </c>
      <c r="B48" s="79" t="s">
        <v>101</v>
      </c>
      <c r="C48" s="93">
        <v>30</v>
      </c>
      <c r="D48" s="83">
        <v>10</v>
      </c>
      <c r="E48" s="51" t="s">
        <v>33</v>
      </c>
      <c r="F48" s="47"/>
      <c r="G48" s="26"/>
      <c r="H48" s="20"/>
      <c r="I48" s="19" t="s">
        <v>34</v>
      </c>
      <c r="J48" s="21">
        <f>IF(I48="Less(-)",-1,1)</f>
        <v>1</v>
      </c>
      <c r="K48" s="22" t="s">
        <v>40</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total_amount_ba($B$2,$D$2,D48,F48,J48,K48,M48)</f>
        <v>0</v>
      </c>
      <c r="BB48" s="45">
        <f>BA48+SUM(N48:AZ48)</f>
        <v>0</v>
      </c>
      <c r="BC48" s="23" t="str">
        <f>SpellNumber(L48,BB48)</f>
        <v>INR Zero Only</v>
      </c>
      <c r="IE48" s="25">
        <v>1.01</v>
      </c>
      <c r="IF48" s="25" t="s">
        <v>35</v>
      </c>
      <c r="IG48" s="25" t="s">
        <v>32</v>
      </c>
      <c r="IH48" s="25">
        <v>123.223</v>
      </c>
      <c r="II48" s="25" t="s">
        <v>33</v>
      </c>
    </row>
    <row r="49" spans="1:243" s="24" customFormat="1" ht="13.5">
      <c r="A49" s="83">
        <v>18.04</v>
      </c>
      <c r="B49" s="79" t="s">
        <v>102</v>
      </c>
      <c r="C49" s="93">
        <v>31</v>
      </c>
      <c r="D49" s="85">
        <v>6</v>
      </c>
      <c r="E49" s="51" t="s">
        <v>33</v>
      </c>
      <c r="F49" s="47"/>
      <c r="G49" s="26"/>
      <c r="H49" s="20"/>
      <c r="I49" s="19" t="s">
        <v>34</v>
      </c>
      <c r="J49" s="21">
        <f>IF(I49="Less(-)",-1,1)</f>
        <v>1</v>
      </c>
      <c r="K49" s="22" t="s">
        <v>40</v>
      </c>
      <c r="L49" s="22" t="s">
        <v>7</v>
      </c>
      <c r="M49" s="48"/>
      <c r="N49" s="42"/>
      <c r="O49" s="42"/>
      <c r="P49" s="46"/>
      <c r="Q49" s="42"/>
      <c r="R49" s="42"/>
      <c r="S49" s="43"/>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total_amount_ba($B$2,$D$2,D49,F49,J49,K49,M49)</f>
        <v>0</v>
      </c>
      <c r="BB49" s="45">
        <f>BA49+SUM(N49:AZ49)</f>
        <v>0</v>
      </c>
      <c r="BC49" s="23" t="str">
        <f>SpellNumber(L49,BB49)</f>
        <v>INR Zero Only</v>
      </c>
      <c r="IE49" s="25">
        <v>1.01</v>
      </c>
      <c r="IF49" s="25" t="s">
        <v>35</v>
      </c>
      <c r="IG49" s="25" t="s">
        <v>32</v>
      </c>
      <c r="IH49" s="25">
        <v>123.223</v>
      </c>
      <c r="II49" s="25" t="s">
        <v>33</v>
      </c>
    </row>
    <row r="50" spans="1:243" s="14" customFormat="1" ht="13.5">
      <c r="A50" s="90">
        <v>19</v>
      </c>
      <c r="B50" s="82" t="s">
        <v>103</v>
      </c>
      <c r="C50" s="93"/>
      <c r="D50" s="78"/>
      <c r="E50" s="76"/>
      <c r="F50" s="18"/>
      <c r="G50" s="18"/>
      <c r="H50" s="18"/>
      <c r="I50" s="18"/>
      <c r="J50" s="18"/>
      <c r="K50" s="18"/>
      <c r="L50" s="18"/>
      <c r="M50" s="18"/>
      <c r="N50" s="18"/>
      <c r="O50" s="18"/>
      <c r="P50" s="18"/>
      <c r="Q50" s="18"/>
      <c r="R50" s="18"/>
      <c r="S50" s="13"/>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62"/>
      <c r="BB50" s="62"/>
      <c r="BC50" s="18"/>
      <c r="IE50" s="15"/>
      <c r="IF50" s="15"/>
      <c r="IG50" s="15"/>
      <c r="IH50" s="15"/>
      <c r="II50" s="15"/>
    </row>
    <row r="51" spans="1:243" s="24" customFormat="1" ht="13.5">
      <c r="A51" s="83">
        <v>19.01</v>
      </c>
      <c r="B51" s="79" t="s">
        <v>104</v>
      </c>
      <c r="C51" s="93">
        <v>32</v>
      </c>
      <c r="D51" s="83">
        <v>6</v>
      </c>
      <c r="E51" s="51" t="s">
        <v>33</v>
      </c>
      <c r="F51" s="47"/>
      <c r="G51" s="26"/>
      <c r="H51" s="20"/>
      <c r="I51" s="19" t="s">
        <v>34</v>
      </c>
      <c r="J51" s="21">
        <f aca="true" t="shared" si="8" ref="J51:J66">IF(I51="Less(-)",-1,1)</f>
        <v>1</v>
      </c>
      <c r="K51" s="22" t="s">
        <v>40</v>
      </c>
      <c r="L51" s="22" t="s">
        <v>7</v>
      </c>
      <c r="M51" s="48"/>
      <c r="N51" s="42"/>
      <c r="O51" s="42"/>
      <c r="P51" s="46"/>
      <c r="Q51" s="42"/>
      <c r="R51" s="42"/>
      <c r="S51" s="43"/>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5">
        <f aca="true" t="shared" si="9" ref="BA51:BA66">total_amount_ba($B$2,$D$2,D51,F51,J51,K51,M51)</f>
        <v>0</v>
      </c>
      <c r="BB51" s="45">
        <f aca="true" t="shared" si="10" ref="BB51:BB66">BA51+SUM(N51:AZ51)</f>
        <v>0</v>
      </c>
      <c r="BC51" s="23" t="str">
        <f aca="true" t="shared" si="11" ref="BC51:BC66">SpellNumber(L51,BB51)</f>
        <v>INR Zero Only</v>
      </c>
      <c r="IE51" s="25">
        <v>1.01</v>
      </c>
      <c r="IF51" s="25" t="s">
        <v>35</v>
      </c>
      <c r="IG51" s="25" t="s">
        <v>32</v>
      </c>
      <c r="IH51" s="25">
        <v>123.223</v>
      </c>
      <c r="II51" s="25" t="s">
        <v>33</v>
      </c>
    </row>
    <row r="52" spans="1:243" s="24" customFormat="1" ht="13.5">
      <c r="A52" s="83">
        <v>19.02</v>
      </c>
      <c r="B52" s="81" t="s">
        <v>105</v>
      </c>
      <c r="C52" s="93">
        <v>33</v>
      </c>
      <c r="D52" s="83">
        <v>6</v>
      </c>
      <c r="E52" s="51" t="s">
        <v>33</v>
      </c>
      <c r="F52" s="47"/>
      <c r="G52" s="26"/>
      <c r="H52" s="20"/>
      <c r="I52" s="19" t="s">
        <v>34</v>
      </c>
      <c r="J52" s="21">
        <f t="shared" si="8"/>
        <v>1</v>
      </c>
      <c r="K52" s="22" t="s">
        <v>40</v>
      </c>
      <c r="L52" s="22" t="s">
        <v>7</v>
      </c>
      <c r="M52" s="48"/>
      <c r="N52" s="42"/>
      <c r="O52" s="42"/>
      <c r="P52" s="46"/>
      <c r="Q52" s="42"/>
      <c r="R52" s="42"/>
      <c r="S52" s="43"/>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 t="shared" si="9"/>
        <v>0</v>
      </c>
      <c r="BB52" s="45">
        <f t="shared" si="10"/>
        <v>0</v>
      </c>
      <c r="BC52" s="23" t="str">
        <f t="shared" si="11"/>
        <v>INR Zero Only</v>
      </c>
      <c r="IE52" s="25">
        <v>1.01</v>
      </c>
      <c r="IF52" s="25" t="s">
        <v>35</v>
      </c>
      <c r="IG52" s="25" t="s">
        <v>32</v>
      </c>
      <c r="IH52" s="25">
        <v>123.223</v>
      </c>
      <c r="II52" s="25" t="s">
        <v>33</v>
      </c>
    </row>
    <row r="53" spans="1:243" s="24" customFormat="1" ht="13.5">
      <c r="A53" s="83">
        <v>19.03</v>
      </c>
      <c r="B53" s="81" t="s">
        <v>106</v>
      </c>
      <c r="C53" s="93">
        <v>34</v>
      </c>
      <c r="D53" s="83">
        <v>2</v>
      </c>
      <c r="E53" s="51" t="s">
        <v>33</v>
      </c>
      <c r="F53" s="47"/>
      <c r="G53" s="26"/>
      <c r="H53" s="20"/>
      <c r="I53" s="19" t="s">
        <v>34</v>
      </c>
      <c r="J53" s="21">
        <f t="shared" si="8"/>
        <v>1</v>
      </c>
      <c r="K53" s="22" t="s">
        <v>40</v>
      </c>
      <c r="L53" s="22" t="s">
        <v>7</v>
      </c>
      <c r="M53" s="48"/>
      <c r="N53" s="42"/>
      <c r="O53" s="42"/>
      <c r="P53" s="46"/>
      <c r="Q53" s="42"/>
      <c r="R53" s="42"/>
      <c r="S53" s="43"/>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f t="shared" si="9"/>
        <v>0</v>
      </c>
      <c r="BB53" s="45">
        <f t="shared" si="10"/>
        <v>0</v>
      </c>
      <c r="BC53" s="23" t="str">
        <f t="shared" si="11"/>
        <v>INR Zero Only</v>
      </c>
      <c r="IE53" s="25">
        <v>1.01</v>
      </c>
      <c r="IF53" s="25" t="s">
        <v>35</v>
      </c>
      <c r="IG53" s="25" t="s">
        <v>32</v>
      </c>
      <c r="IH53" s="25">
        <v>123.223</v>
      </c>
      <c r="II53" s="25" t="s">
        <v>33</v>
      </c>
    </row>
    <row r="54" spans="1:243" s="24" customFormat="1" ht="13.5">
      <c r="A54" s="83">
        <v>19.04</v>
      </c>
      <c r="B54" s="81" t="s">
        <v>107</v>
      </c>
      <c r="C54" s="93">
        <v>35</v>
      </c>
      <c r="D54" s="83">
        <v>1</v>
      </c>
      <c r="E54" s="51" t="s">
        <v>33</v>
      </c>
      <c r="F54" s="47"/>
      <c r="G54" s="26"/>
      <c r="H54" s="20"/>
      <c r="I54" s="19" t="s">
        <v>34</v>
      </c>
      <c r="J54" s="21">
        <f t="shared" si="8"/>
        <v>1</v>
      </c>
      <c r="K54" s="22" t="s">
        <v>40</v>
      </c>
      <c r="L54" s="22" t="s">
        <v>7</v>
      </c>
      <c r="M54" s="48"/>
      <c r="N54" s="42"/>
      <c r="O54" s="42"/>
      <c r="P54" s="46"/>
      <c r="Q54" s="42"/>
      <c r="R54" s="42"/>
      <c r="S54" s="43"/>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 t="shared" si="9"/>
        <v>0</v>
      </c>
      <c r="BB54" s="45">
        <f t="shared" si="10"/>
        <v>0</v>
      </c>
      <c r="BC54" s="23" t="str">
        <f t="shared" si="11"/>
        <v>INR Zero Only</v>
      </c>
      <c r="IE54" s="25">
        <v>1.01</v>
      </c>
      <c r="IF54" s="25" t="s">
        <v>35</v>
      </c>
      <c r="IG54" s="25" t="s">
        <v>32</v>
      </c>
      <c r="IH54" s="25">
        <v>123.223</v>
      </c>
      <c r="II54" s="25" t="s">
        <v>33</v>
      </c>
    </row>
    <row r="55" spans="1:243" s="24" customFormat="1" ht="13.5">
      <c r="A55" s="83">
        <v>19.05</v>
      </c>
      <c r="B55" s="81" t="s">
        <v>131</v>
      </c>
      <c r="C55" s="93">
        <v>36</v>
      </c>
      <c r="D55" s="83">
        <v>2</v>
      </c>
      <c r="E55" s="51" t="s">
        <v>49</v>
      </c>
      <c r="F55" s="47"/>
      <c r="G55" s="26"/>
      <c r="H55" s="20"/>
      <c r="I55" s="19" t="s">
        <v>34</v>
      </c>
      <c r="J55" s="21">
        <f t="shared" si="8"/>
        <v>1</v>
      </c>
      <c r="K55" s="22" t="s">
        <v>40</v>
      </c>
      <c r="L55" s="22" t="s">
        <v>7</v>
      </c>
      <c r="M55" s="48"/>
      <c r="N55" s="42"/>
      <c r="O55" s="42"/>
      <c r="P55" s="46"/>
      <c r="Q55" s="42"/>
      <c r="R55" s="42"/>
      <c r="S55" s="43"/>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5">
        <f t="shared" si="9"/>
        <v>0</v>
      </c>
      <c r="BB55" s="45">
        <f t="shared" si="10"/>
        <v>0</v>
      </c>
      <c r="BC55" s="23" t="str">
        <f t="shared" si="11"/>
        <v>INR Zero Only</v>
      </c>
      <c r="IE55" s="25">
        <v>1.01</v>
      </c>
      <c r="IF55" s="25" t="s">
        <v>35</v>
      </c>
      <c r="IG55" s="25" t="s">
        <v>32</v>
      </c>
      <c r="IH55" s="25">
        <v>123.223</v>
      </c>
      <c r="II55" s="25" t="s">
        <v>33</v>
      </c>
    </row>
    <row r="56" spans="1:243" s="24" customFormat="1" ht="13.5">
      <c r="A56" s="83">
        <v>19.06</v>
      </c>
      <c r="B56" s="81" t="s">
        <v>135</v>
      </c>
      <c r="C56" s="93">
        <v>35</v>
      </c>
      <c r="D56" s="83">
        <v>2</v>
      </c>
      <c r="E56" s="51" t="s">
        <v>33</v>
      </c>
      <c r="F56" s="47"/>
      <c r="G56" s="26"/>
      <c r="H56" s="20"/>
      <c r="I56" s="19" t="s">
        <v>34</v>
      </c>
      <c r="J56" s="21">
        <f>IF(I56="Less(-)",-1,1)</f>
        <v>1</v>
      </c>
      <c r="K56" s="22" t="s">
        <v>40</v>
      </c>
      <c r="L56" s="22" t="s">
        <v>7</v>
      </c>
      <c r="M56" s="48"/>
      <c r="N56" s="42"/>
      <c r="O56" s="42"/>
      <c r="P56" s="46"/>
      <c r="Q56" s="42"/>
      <c r="R56" s="42"/>
      <c r="S56" s="43"/>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5">
        <f>total_amount_ba($B$2,$D$2,D56,F56,J56,K56,M56)</f>
        <v>0</v>
      </c>
      <c r="BB56" s="45">
        <f>BA56+SUM(N56:AZ56)</f>
        <v>0</v>
      </c>
      <c r="BC56" s="23" t="str">
        <f>SpellNumber(L56,BB56)</f>
        <v>INR Zero Only</v>
      </c>
      <c r="IE56" s="25">
        <v>1.01</v>
      </c>
      <c r="IF56" s="25" t="s">
        <v>35</v>
      </c>
      <c r="IG56" s="25" t="s">
        <v>32</v>
      </c>
      <c r="IH56" s="25">
        <v>123.223</v>
      </c>
      <c r="II56" s="25" t="s">
        <v>33</v>
      </c>
    </row>
    <row r="57" spans="1:243" s="14" customFormat="1" ht="13.5">
      <c r="A57" s="90">
        <v>20</v>
      </c>
      <c r="B57" s="82" t="s">
        <v>54</v>
      </c>
      <c r="C57" s="93"/>
      <c r="D57" s="78"/>
      <c r="E57" s="76"/>
      <c r="F57" s="18"/>
      <c r="G57" s="18"/>
      <c r="H57" s="18"/>
      <c r="I57" s="18"/>
      <c r="J57" s="18"/>
      <c r="K57" s="18"/>
      <c r="L57" s="18"/>
      <c r="M57" s="18"/>
      <c r="N57" s="18"/>
      <c r="O57" s="18"/>
      <c r="P57" s="18"/>
      <c r="Q57" s="18"/>
      <c r="R57" s="18"/>
      <c r="S57" s="13"/>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62"/>
      <c r="BB57" s="62"/>
      <c r="BC57" s="18"/>
      <c r="IE57" s="15"/>
      <c r="IF57" s="15"/>
      <c r="IG57" s="15"/>
      <c r="IH57" s="15"/>
      <c r="II57" s="15"/>
    </row>
    <row r="58" spans="1:243" s="24" customFormat="1" ht="13.5">
      <c r="A58" s="83">
        <v>20.01</v>
      </c>
      <c r="B58" s="81" t="s">
        <v>108</v>
      </c>
      <c r="C58" s="93">
        <v>37</v>
      </c>
      <c r="D58" s="83">
        <v>6</v>
      </c>
      <c r="E58" s="51" t="s">
        <v>33</v>
      </c>
      <c r="F58" s="47"/>
      <c r="G58" s="26"/>
      <c r="H58" s="20"/>
      <c r="I58" s="19" t="s">
        <v>34</v>
      </c>
      <c r="J58" s="21">
        <f t="shared" si="8"/>
        <v>1</v>
      </c>
      <c r="K58" s="22" t="s">
        <v>40</v>
      </c>
      <c r="L58" s="22" t="s">
        <v>7</v>
      </c>
      <c r="M58" s="48"/>
      <c r="N58" s="42"/>
      <c r="O58" s="42"/>
      <c r="P58" s="46"/>
      <c r="Q58" s="42"/>
      <c r="R58" s="42"/>
      <c r="S58" s="43"/>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5">
        <f t="shared" si="9"/>
        <v>0</v>
      </c>
      <c r="BB58" s="45">
        <f t="shared" si="10"/>
        <v>0</v>
      </c>
      <c r="BC58" s="23" t="str">
        <f t="shared" si="11"/>
        <v>INR Zero Only</v>
      </c>
      <c r="IE58" s="25">
        <v>1.01</v>
      </c>
      <c r="IF58" s="25" t="s">
        <v>35</v>
      </c>
      <c r="IG58" s="25" t="s">
        <v>32</v>
      </c>
      <c r="IH58" s="25">
        <v>123.223</v>
      </c>
      <c r="II58" s="25" t="s">
        <v>33</v>
      </c>
    </row>
    <row r="59" spans="1:243" s="24" customFormat="1" ht="13.5">
      <c r="A59" s="83">
        <v>20.02</v>
      </c>
      <c r="B59" s="81" t="s">
        <v>65</v>
      </c>
      <c r="C59" s="93">
        <v>38</v>
      </c>
      <c r="D59" s="83">
        <v>6</v>
      </c>
      <c r="E59" s="51" t="s">
        <v>33</v>
      </c>
      <c r="F59" s="47"/>
      <c r="G59" s="26"/>
      <c r="H59" s="20"/>
      <c r="I59" s="19" t="s">
        <v>34</v>
      </c>
      <c r="J59" s="21">
        <f t="shared" si="8"/>
        <v>1</v>
      </c>
      <c r="K59" s="22" t="s">
        <v>40</v>
      </c>
      <c r="L59" s="22" t="s">
        <v>7</v>
      </c>
      <c r="M59" s="48"/>
      <c r="N59" s="42"/>
      <c r="O59" s="42"/>
      <c r="P59" s="46"/>
      <c r="Q59" s="42"/>
      <c r="R59" s="42"/>
      <c r="S59" s="43"/>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 t="shared" si="9"/>
        <v>0</v>
      </c>
      <c r="BB59" s="45">
        <f t="shared" si="10"/>
        <v>0</v>
      </c>
      <c r="BC59" s="23" t="str">
        <f t="shared" si="11"/>
        <v>INR Zero Only</v>
      </c>
      <c r="IE59" s="25">
        <v>1.01</v>
      </c>
      <c r="IF59" s="25" t="s">
        <v>35</v>
      </c>
      <c r="IG59" s="25" t="s">
        <v>32</v>
      </c>
      <c r="IH59" s="25">
        <v>123.223</v>
      </c>
      <c r="II59" s="25" t="s">
        <v>33</v>
      </c>
    </row>
    <row r="60" spans="1:243" s="24" customFormat="1" ht="13.5">
      <c r="A60" s="83">
        <v>20.03</v>
      </c>
      <c r="B60" s="81" t="s">
        <v>109</v>
      </c>
      <c r="C60" s="93">
        <v>39</v>
      </c>
      <c r="D60" s="83">
        <v>2</v>
      </c>
      <c r="E60" s="51" t="s">
        <v>33</v>
      </c>
      <c r="F60" s="47"/>
      <c r="G60" s="26"/>
      <c r="H60" s="20"/>
      <c r="I60" s="19" t="s">
        <v>34</v>
      </c>
      <c r="J60" s="21">
        <f t="shared" si="8"/>
        <v>1</v>
      </c>
      <c r="K60" s="22" t="s">
        <v>40</v>
      </c>
      <c r="L60" s="22" t="s">
        <v>7</v>
      </c>
      <c r="M60" s="48"/>
      <c r="N60" s="42"/>
      <c r="O60" s="42"/>
      <c r="P60" s="46"/>
      <c r="Q60" s="42"/>
      <c r="R60" s="42"/>
      <c r="S60" s="43"/>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5">
        <f t="shared" si="9"/>
        <v>0</v>
      </c>
      <c r="BB60" s="45">
        <f t="shared" si="10"/>
        <v>0</v>
      </c>
      <c r="BC60" s="23" t="str">
        <f t="shared" si="11"/>
        <v>INR Zero Only</v>
      </c>
      <c r="IE60" s="25">
        <v>1.01</v>
      </c>
      <c r="IF60" s="25" t="s">
        <v>35</v>
      </c>
      <c r="IG60" s="25" t="s">
        <v>32</v>
      </c>
      <c r="IH60" s="25">
        <v>123.223</v>
      </c>
      <c r="II60" s="25" t="s">
        <v>33</v>
      </c>
    </row>
    <row r="61" spans="1:243" s="24" customFormat="1" ht="13.5">
      <c r="A61" s="83">
        <v>20.04</v>
      </c>
      <c r="B61" s="81" t="s">
        <v>66</v>
      </c>
      <c r="C61" s="93">
        <v>40</v>
      </c>
      <c r="D61" s="83">
        <v>3</v>
      </c>
      <c r="E61" s="51" t="s">
        <v>33</v>
      </c>
      <c r="F61" s="47"/>
      <c r="G61" s="26"/>
      <c r="H61" s="20"/>
      <c r="I61" s="19" t="s">
        <v>34</v>
      </c>
      <c r="J61" s="21">
        <f t="shared" si="8"/>
        <v>1</v>
      </c>
      <c r="K61" s="22" t="s">
        <v>40</v>
      </c>
      <c r="L61" s="22" t="s">
        <v>7</v>
      </c>
      <c r="M61" s="48"/>
      <c r="N61" s="42"/>
      <c r="O61" s="42"/>
      <c r="P61" s="46"/>
      <c r="Q61" s="42"/>
      <c r="R61" s="42"/>
      <c r="S61" s="43"/>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5">
        <f t="shared" si="9"/>
        <v>0</v>
      </c>
      <c r="BB61" s="45">
        <f t="shared" si="10"/>
        <v>0</v>
      </c>
      <c r="BC61" s="23" t="str">
        <f t="shared" si="11"/>
        <v>INR Zero Only</v>
      </c>
      <c r="IE61" s="25">
        <v>1.01</v>
      </c>
      <c r="IF61" s="25" t="s">
        <v>35</v>
      </c>
      <c r="IG61" s="25" t="s">
        <v>32</v>
      </c>
      <c r="IH61" s="25">
        <v>123.223</v>
      </c>
      <c r="II61" s="25" t="s">
        <v>33</v>
      </c>
    </row>
    <row r="62" spans="1:243" s="24" customFormat="1" ht="13.5">
      <c r="A62" s="83">
        <v>20.05</v>
      </c>
      <c r="B62" s="81" t="s">
        <v>74</v>
      </c>
      <c r="C62" s="93">
        <v>41</v>
      </c>
      <c r="D62" s="83">
        <v>1</v>
      </c>
      <c r="E62" s="51" t="s">
        <v>33</v>
      </c>
      <c r="F62" s="47"/>
      <c r="G62" s="26"/>
      <c r="H62" s="20"/>
      <c r="I62" s="19" t="s">
        <v>34</v>
      </c>
      <c r="J62" s="21">
        <f t="shared" si="8"/>
        <v>1</v>
      </c>
      <c r="K62" s="22" t="s">
        <v>40</v>
      </c>
      <c r="L62" s="22" t="s">
        <v>7</v>
      </c>
      <c r="M62" s="48"/>
      <c r="N62" s="42"/>
      <c r="O62" s="42"/>
      <c r="P62" s="46"/>
      <c r="Q62" s="42"/>
      <c r="R62" s="42"/>
      <c r="S62" s="43"/>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5">
        <f t="shared" si="9"/>
        <v>0</v>
      </c>
      <c r="BB62" s="45">
        <f t="shared" si="10"/>
        <v>0</v>
      </c>
      <c r="BC62" s="23" t="str">
        <f t="shared" si="11"/>
        <v>INR Zero Only</v>
      </c>
      <c r="IE62" s="25">
        <v>1.01</v>
      </c>
      <c r="IF62" s="25" t="s">
        <v>35</v>
      </c>
      <c r="IG62" s="25" t="s">
        <v>32</v>
      </c>
      <c r="IH62" s="25">
        <v>123.223</v>
      </c>
      <c r="II62" s="25" t="s">
        <v>33</v>
      </c>
    </row>
    <row r="63" spans="1:243" s="24" customFormat="1" ht="13.5">
      <c r="A63" s="83">
        <v>20.06</v>
      </c>
      <c r="B63" s="81" t="s">
        <v>76</v>
      </c>
      <c r="C63" s="93">
        <v>42</v>
      </c>
      <c r="D63" s="83">
        <v>1</v>
      </c>
      <c r="E63" s="51" t="s">
        <v>33</v>
      </c>
      <c r="F63" s="47"/>
      <c r="G63" s="26"/>
      <c r="H63" s="20"/>
      <c r="I63" s="19" t="s">
        <v>34</v>
      </c>
      <c r="J63" s="21">
        <f>IF(I63="Less(-)",-1,1)</f>
        <v>1</v>
      </c>
      <c r="K63" s="22" t="s">
        <v>40</v>
      </c>
      <c r="L63" s="22" t="s">
        <v>7</v>
      </c>
      <c r="M63" s="48"/>
      <c r="N63" s="42"/>
      <c r="O63" s="42"/>
      <c r="P63" s="46"/>
      <c r="Q63" s="42"/>
      <c r="R63" s="42"/>
      <c r="S63" s="43"/>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total_amount_ba($B$2,$D$2,D63,F63,J63,K63,M63)</f>
        <v>0</v>
      </c>
      <c r="BB63" s="45">
        <f>BA63+SUM(N63:AZ63)</f>
        <v>0</v>
      </c>
      <c r="BC63" s="23" t="str">
        <f>SpellNumber(L63,BB63)</f>
        <v>INR Zero Only</v>
      </c>
      <c r="IE63" s="25">
        <v>1.01</v>
      </c>
      <c r="IF63" s="25" t="s">
        <v>35</v>
      </c>
      <c r="IG63" s="25" t="s">
        <v>32</v>
      </c>
      <c r="IH63" s="25">
        <v>123.223</v>
      </c>
      <c r="II63" s="25" t="s">
        <v>33</v>
      </c>
    </row>
    <row r="64" spans="1:243" s="24" customFormat="1" ht="13.5">
      <c r="A64" s="83">
        <v>20.07</v>
      </c>
      <c r="B64" s="81" t="s">
        <v>75</v>
      </c>
      <c r="C64" s="93">
        <v>43</v>
      </c>
      <c r="D64" s="83">
        <v>1</v>
      </c>
      <c r="E64" s="51" t="s">
        <v>33</v>
      </c>
      <c r="F64" s="47"/>
      <c r="G64" s="26"/>
      <c r="H64" s="20"/>
      <c r="I64" s="19" t="s">
        <v>34</v>
      </c>
      <c r="J64" s="21">
        <f t="shared" si="8"/>
        <v>1</v>
      </c>
      <c r="K64" s="22" t="s">
        <v>40</v>
      </c>
      <c r="L64" s="22" t="s">
        <v>7</v>
      </c>
      <c r="M64" s="48"/>
      <c r="N64" s="42"/>
      <c r="O64" s="42"/>
      <c r="P64" s="46"/>
      <c r="Q64" s="42"/>
      <c r="R64" s="42"/>
      <c r="S64" s="43"/>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9"/>
        <v>0</v>
      </c>
      <c r="BB64" s="45">
        <f t="shared" si="10"/>
        <v>0</v>
      </c>
      <c r="BC64" s="23" t="str">
        <f t="shared" si="11"/>
        <v>INR Zero Only</v>
      </c>
      <c r="IE64" s="25">
        <v>1.01</v>
      </c>
      <c r="IF64" s="25" t="s">
        <v>35</v>
      </c>
      <c r="IG64" s="25" t="s">
        <v>32</v>
      </c>
      <c r="IH64" s="25">
        <v>123.223</v>
      </c>
      <c r="II64" s="25" t="s">
        <v>33</v>
      </c>
    </row>
    <row r="65" spans="1:243" s="24" customFormat="1" ht="13.5">
      <c r="A65" s="83">
        <v>20.08</v>
      </c>
      <c r="B65" s="81" t="s">
        <v>67</v>
      </c>
      <c r="C65" s="93">
        <v>44</v>
      </c>
      <c r="D65" s="83">
        <v>10</v>
      </c>
      <c r="E65" s="51" t="s">
        <v>33</v>
      </c>
      <c r="F65" s="47"/>
      <c r="G65" s="26"/>
      <c r="H65" s="20"/>
      <c r="I65" s="19" t="s">
        <v>34</v>
      </c>
      <c r="J65" s="21">
        <f t="shared" si="8"/>
        <v>1</v>
      </c>
      <c r="K65" s="22" t="s">
        <v>40</v>
      </c>
      <c r="L65" s="22" t="s">
        <v>7</v>
      </c>
      <c r="M65" s="48"/>
      <c r="N65" s="42"/>
      <c r="O65" s="42"/>
      <c r="P65" s="46"/>
      <c r="Q65" s="42"/>
      <c r="R65" s="42"/>
      <c r="S65" s="43"/>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5">
        <f t="shared" si="9"/>
        <v>0</v>
      </c>
      <c r="BB65" s="45">
        <f t="shared" si="10"/>
        <v>0</v>
      </c>
      <c r="BC65" s="23" t="str">
        <f t="shared" si="11"/>
        <v>INR Zero Only</v>
      </c>
      <c r="IE65" s="25">
        <v>1.01</v>
      </c>
      <c r="IF65" s="25" t="s">
        <v>35</v>
      </c>
      <c r="IG65" s="25" t="s">
        <v>32</v>
      </c>
      <c r="IH65" s="25">
        <v>123.223</v>
      </c>
      <c r="II65" s="25" t="s">
        <v>33</v>
      </c>
    </row>
    <row r="66" spans="1:243" s="24" customFormat="1" ht="13.5">
      <c r="A66" s="83">
        <v>20.09</v>
      </c>
      <c r="B66" s="81" t="s">
        <v>68</v>
      </c>
      <c r="C66" s="93">
        <v>45</v>
      </c>
      <c r="D66" s="83">
        <v>10</v>
      </c>
      <c r="E66" s="51" t="s">
        <v>33</v>
      </c>
      <c r="F66" s="47"/>
      <c r="G66" s="26"/>
      <c r="H66" s="20"/>
      <c r="I66" s="19" t="s">
        <v>34</v>
      </c>
      <c r="J66" s="21">
        <f t="shared" si="8"/>
        <v>1</v>
      </c>
      <c r="K66" s="22" t="s">
        <v>40</v>
      </c>
      <c r="L66" s="22" t="s">
        <v>7</v>
      </c>
      <c r="M66" s="48"/>
      <c r="N66" s="42"/>
      <c r="O66" s="42"/>
      <c r="P66" s="46"/>
      <c r="Q66" s="42"/>
      <c r="R66" s="42"/>
      <c r="S66" s="43"/>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5">
        <f t="shared" si="9"/>
        <v>0</v>
      </c>
      <c r="BB66" s="45">
        <f t="shared" si="10"/>
        <v>0</v>
      </c>
      <c r="BC66" s="23" t="str">
        <f t="shared" si="11"/>
        <v>INR Zero Only</v>
      </c>
      <c r="IE66" s="25">
        <v>1.01</v>
      </c>
      <c r="IF66" s="25" t="s">
        <v>35</v>
      </c>
      <c r="IG66" s="25" t="s">
        <v>32</v>
      </c>
      <c r="IH66" s="25">
        <v>123.223</v>
      </c>
      <c r="II66" s="25" t="s">
        <v>33</v>
      </c>
    </row>
    <row r="67" spans="1:243" s="24" customFormat="1" ht="13.5">
      <c r="A67" s="83">
        <v>20.1</v>
      </c>
      <c r="B67" s="81" t="s">
        <v>110</v>
      </c>
      <c r="C67" s="93">
        <v>46</v>
      </c>
      <c r="D67" s="83">
        <v>6</v>
      </c>
      <c r="E67" s="51" t="s">
        <v>33</v>
      </c>
      <c r="F67" s="47"/>
      <c r="G67" s="26"/>
      <c r="H67" s="20"/>
      <c r="I67" s="19" t="s">
        <v>34</v>
      </c>
      <c r="J67" s="21">
        <f>IF(I67="Less(-)",-1,1)</f>
        <v>1</v>
      </c>
      <c r="K67" s="22" t="s">
        <v>40</v>
      </c>
      <c r="L67" s="22" t="s">
        <v>7</v>
      </c>
      <c r="M67" s="48"/>
      <c r="N67" s="42"/>
      <c r="O67" s="42"/>
      <c r="P67" s="46"/>
      <c r="Q67" s="42"/>
      <c r="R67" s="42"/>
      <c r="S67" s="43"/>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5">
        <f>total_amount_ba($B$2,$D$2,D67,F67,J67,K67,M67)</f>
        <v>0</v>
      </c>
      <c r="BB67" s="45">
        <f>BA67+SUM(N67:AZ67)</f>
        <v>0</v>
      </c>
      <c r="BC67" s="23" t="str">
        <f>SpellNumber(L67,BB67)</f>
        <v>INR Zero Only</v>
      </c>
      <c r="IE67" s="25">
        <v>1.01</v>
      </c>
      <c r="IF67" s="25" t="s">
        <v>35</v>
      </c>
      <c r="IG67" s="25" t="s">
        <v>32</v>
      </c>
      <c r="IH67" s="25">
        <v>123.223</v>
      </c>
      <c r="II67" s="25" t="s">
        <v>33</v>
      </c>
    </row>
    <row r="68" spans="1:243" s="24" customFormat="1" ht="13.5">
      <c r="A68" s="83">
        <v>20.11</v>
      </c>
      <c r="B68" s="81" t="s">
        <v>111</v>
      </c>
      <c r="C68" s="93">
        <v>47</v>
      </c>
      <c r="D68" s="83">
        <v>6</v>
      </c>
      <c r="E68" s="51" t="s">
        <v>33</v>
      </c>
      <c r="F68" s="47"/>
      <c r="G68" s="26"/>
      <c r="H68" s="20"/>
      <c r="I68" s="19" t="s">
        <v>34</v>
      </c>
      <c r="J68" s="21">
        <f>IF(I68="Less(-)",-1,1)</f>
        <v>1</v>
      </c>
      <c r="K68" s="22" t="s">
        <v>40</v>
      </c>
      <c r="L68" s="22" t="s">
        <v>7</v>
      </c>
      <c r="M68" s="48"/>
      <c r="N68" s="42"/>
      <c r="O68" s="42"/>
      <c r="P68" s="46"/>
      <c r="Q68" s="42"/>
      <c r="R68" s="42"/>
      <c r="S68" s="43"/>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total_amount_ba($B$2,$D$2,D68,F68,J68,K68,M68)</f>
        <v>0</v>
      </c>
      <c r="BB68" s="45">
        <f>BA68+SUM(N68:AZ68)</f>
        <v>0</v>
      </c>
      <c r="BC68" s="23" t="str">
        <f>SpellNumber(L68,BB68)</f>
        <v>INR Zero Only</v>
      </c>
      <c r="IE68" s="25">
        <v>1.01</v>
      </c>
      <c r="IF68" s="25" t="s">
        <v>35</v>
      </c>
      <c r="IG68" s="25" t="s">
        <v>32</v>
      </c>
      <c r="IH68" s="25">
        <v>123.223</v>
      </c>
      <c r="II68" s="25" t="s">
        <v>33</v>
      </c>
    </row>
    <row r="69" spans="1:243" s="24" customFormat="1" ht="17.25">
      <c r="A69" s="59" t="s">
        <v>38</v>
      </c>
      <c r="B69" s="60"/>
      <c r="C69" s="56"/>
      <c r="D69" s="71"/>
      <c r="E69" s="63"/>
      <c r="F69" s="64"/>
      <c r="G69" s="64"/>
      <c r="H69" s="65"/>
      <c r="I69" s="65"/>
      <c r="J69" s="65"/>
      <c r="K69" s="65"/>
      <c r="L69" s="66"/>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49">
        <f>SUM(BA13:BA68)</f>
        <v>0</v>
      </c>
      <c r="BB69" s="49">
        <f>SUM(BB13:BB68)</f>
        <v>0</v>
      </c>
      <c r="BC69" s="23" t="str">
        <f>SpellNumber($E$2,BB69)</f>
        <v>INR Zero Only</v>
      </c>
      <c r="IE69" s="25">
        <v>4</v>
      </c>
      <c r="IF69" s="25" t="s">
        <v>36</v>
      </c>
      <c r="IG69" s="25" t="s">
        <v>37</v>
      </c>
      <c r="IH69" s="25">
        <v>10</v>
      </c>
      <c r="II69" s="25" t="s">
        <v>33</v>
      </c>
    </row>
    <row r="70" spans="1:243" s="33" customFormat="1" ht="36" customHeight="1" hidden="1">
      <c r="A70" s="60" t="s">
        <v>42</v>
      </c>
      <c r="B70" s="61"/>
      <c r="C70" s="57"/>
      <c r="D70" s="72"/>
      <c r="E70" s="58" t="s">
        <v>39</v>
      </c>
      <c r="F70" s="40"/>
      <c r="G70" s="28"/>
      <c r="H70" s="29"/>
      <c r="I70" s="29"/>
      <c r="J70" s="29"/>
      <c r="K70" s="30"/>
      <c r="L70" s="31"/>
      <c r="M70" s="32"/>
      <c r="O70" s="24"/>
      <c r="P70" s="24"/>
      <c r="Q70" s="24"/>
      <c r="R70" s="24"/>
      <c r="S70" s="24"/>
      <c r="BA70" s="38">
        <f>IF(ISBLANK(F70),0,IF(E70="Excess (+)",ROUND(BA69+(BA69*F70),2),IF(E70="Less (-)",ROUND(BA69+(BA69*F70*(-1)),2),0)))</f>
        <v>0</v>
      </c>
      <c r="BB70" s="39">
        <f>ROUND(BA70,0)</f>
        <v>0</v>
      </c>
      <c r="BC70" s="23" t="str">
        <f>SpellNumber(L70,BB70)</f>
        <v> Zero Only</v>
      </c>
      <c r="IE70" s="34"/>
      <c r="IF70" s="34"/>
      <c r="IG70" s="34"/>
      <c r="IH70" s="34"/>
      <c r="II70" s="34"/>
    </row>
    <row r="71" spans="1:243" s="33" customFormat="1" ht="17.25">
      <c r="A71" s="59" t="s">
        <v>41</v>
      </c>
      <c r="B71" s="59"/>
      <c r="C71" s="98" t="str">
        <f>SpellNumber($E$2,BB69)</f>
        <v>INR Zero Only</v>
      </c>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100"/>
      <c r="IE71" s="34"/>
      <c r="IF71" s="34"/>
      <c r="IG71" s="34"/>
      <c r="IH71" s="34"/>
      <c r="II71" s="34"/>
    </row>
    <row r="72" spans="3:243" s="14" customFormat="1" ht="14.25">
      <c r="C72" s="55"/>
      <c r="D72" s="73"/>
      <c r="E72" s="55"/>
      <c r="F72" s="35"/>
      <c r="G72" s="35"/>
      <c r="H72" s="35"/>
      <c r="I72" s="35"/>
      <c r="J72" s="35"/>
      <c r="K72" s="35"/>
      <c r="L72" s="35"/>
      <c r="M72" s="35"/>
      <c r="O72" s="35"/>
      <c r="BA72" s="35"/>
      <c r="BC72" s="35"/>
      <c r="IE72" s="15"/>
      <c r="IF72" s="15"/>
      <c r="IG72" s="15"/>
      <c r="IH72" s="15"/>
      <c r="II72" s="15"/>
    </row>
  </sheetData>
  <sheetProtection password="CA9C" sheet="1" selectLockedCells="1"/>
  <mergeCells count="8">
    <mergeCell ref="A9:BC9"/>
    <mergeCell ref="C71:BC71"/>
    <mergeCell ref="A1:L1"/>
    <mergeCell ref="A4:BC4"/>
    <mergeCell ref="A5:BC5"/>
    <mergeCell ref="A6:BC6"/>
    <mergeCell ref="A7:BC7"/>
    <mergeCell ref="B8:BC8"/>
  </mergeCells>
  <dataValidations count="21">
    <dataValidation type="list" allowBlank="1" showInputMessage="1" showErrorMessage="1" sqref="L13:L68">
      <formula1>"INR"</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8 F46:F49 F41:F44 F20:F39 F58:F68 D13:D68 F51:F5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Q41:Q44 Q46:Q49 Q58:Q68 Q20:Q39 Q51:Q5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R41:R44 R46:R49 R58:R68 R20:R39 R51:R5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 N41:O44 N46:O49 N58:O68 N20:O39 N51:O56">
      <formula1>0</formula1>
      <formula2>999999999999999</formula2>
    </dataValidation>
    <dataValidation type="list" showInputMessage="1" showErrorMessage="1" sqref="I13:I18 I41:I44 I46:I49 I58:I68 I20:I39 I51:I56">
      <formula1>"Excess(+), Less(-)"</formula1>
    </dataValidation>
    <dataValidation allowBlank="1" showInputMessage="1" showErrorMessage="1" promptTitle="Addition / Deduction" prompt="Please Choose the correct One" sqref="J13:J18 J41:J44 J46:J49 J58:J68 J20:J39 J51:J56"/>
    <dataValidation type="list" allowBlank="1" showInputMessage="1" showErrorMessage="1" sqref="K13:K18 K41:K44 K46:K49 K58:K68 K20:K39 K51:K56">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8 G41:H44 G46:H49 G58:H68 G20:H39 G51:H5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8 M41:M44 M46:M49 M58:M68 M20:M39 M51:M56">
      <formula1>0</formula1>
      <formula2>999999999999999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0">
      <formula1>IF(E70&lt;&gt;"Select",0,-1)</formula1>
      <formula2>IF(E70&lt;&gt;"Select",99.99,-1)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0">
      <formula1>0</formula1>
      <formula2>IF(E70&lt;&gt;"Select",99.9,0)</formula2>
    </dataValidation>
    <dataValidation type="list" showInputMessage="1" showErrorMessage="1" promptTitle="Less or Excess" prompt="Please select either LESS  ( - )  or  EXCESS  ( + )" errorTitle="Please enter valid values only" error="Please select either LESS ( - ) or  EXCESS  ( + )" sqref="E70">
      <formula1>IF(ISBLANK(F70),$A$3:$C$3,$B$3:$C$3)</formula1>
    </dataValidation>
    <dataValidation type="list" showInputMessage="1" showErrorMessage="1" promptTitle="Option C1 or D1" prompt="Please select the Option C1 or Option D1" errorTitle="Please enter valid values only" error="Please select the Option C1 or Option D1" sqref="D7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0">
      <formula1>0</formula1>
      <formula2>99.9</formula2>
    </dataValidation>
    <dataValidation allowBlank="1" showInputMessage="1" showErrorMessage="1" promptTitle="Units" prompt="Please enter Units in text" sqref="E13:E68"/>
    <dataValidation type="decimal" allowBlank="1" showInputMessage="1" showErrorMessage="1" errorTitle="Invalid Entry" error="Only Numeric Values are allowed. " sqref="A13:A68">
      <formula1>0</formula1>
      <formula2>999999999999999</formula2>
    </dataValidation>
    <dataValidation allowBlank="1" showInputMessage="1" showErrorMessage="1" promptTitle="Itemcode/Make" prompt="Please enter text" sqref="C13:C68"/>
  </dataValidations>
  <printOptions/>
  <pageMargins left="0.5511811023622047" right="0.31496062992125984" top="0.5905511811023623" bottom="0.5118110236220472" header="0.31496062992125984" footer="0.31496062992125984"/>
  <pageSetup fitToHeight="0" fitToWidth="1" horizontalDpi="600" verticalDpi="600" orientation="landscape" paperSize="9" scale="67" r:id="rId2"/>
  <drawing r:id="rId1"/>
</worksheet>
</file>

<file path=xl/worksheets/sheet3.xml><?xml version="1.0" encoding="utf-8"?>
<worksheet xmlns="http://schemas.openxmlformats.org/spreadsheetml/2006/main" xmlns:r="http://schemas.openxmlformats.org/officeDocument/2006/relationships">
  <sheetPr codeName="Sheet18">
    <tabColor theme="4" tint="-0.4999699890613556"/>
    <pageSetUpPr fitToPage="1"/>
  </sheetPr>
  <dimension ref="A1:II47"/>
  <sheetViews>
    <sheetView showGridLines="0" zoomScale="90" zoomScaleNormal="90" zoomScalePageLayoutView="0" workbookViewId="0" topLeftCell="A1">
      <selection activeCell="M28" sqref="M28"/>
    </sheetView>
  </sheetViews>
  <sheetFormatPr defaultColWidth="9.140625" defaultRowHeight="15"/>
  <cols>
    <col min="1" max="1" width="15.140625" style="35" customWidth="1"/>
    <col min="2" max="2" width="75.140625" style="35" customWidth="1"/>
    <col min="3" max="3" width="10.8515625" style="55" hidden="1" customWidth="1"/>
    <col min="4" max="4" width="12.28125" style="73" bestFit="1" customWidth="1"/>
    <col min="5" max="5" width="16.00390625" style="55" customWidth="1"/>
    <col min="6" max="6" width="14.421875" style="35" hidden="1" customWidth="1"/>
    <col min="7" max="7" width="8.421875" style="35" hidden="1" customWidth="1"/>
    <col min="8" max="8" width="6.28125" style="35" hidden="1" customWidth="1"/>
    <col min="9" max="9" width="13.7109375" style="35" hidden="1" customWidth="1"/>
    <col min="10" max="10" width="10.28125" style="35" hidden="1" customWidth="1"/>
    <col min="11" max="11" width="11.421875" style="35" hidden="1" customWidth="1"/>
    <col min="12" max="12" width="15.42187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8.8515625" style="35" hidden="1"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101" t="str">
        <f>B2&amp;" BoQ"</f>
        <v>Item Rate BoQ</v>
      </c>
      <c r="B1" s="101"/>
      <c r="C1" s="101"/>
      <c r="D1" s="101"/>
      <c r="E1" s="101"/>
      <c r="F1" s="101"/>
      <c r="G1" s="101"/>
      <c r="H1" s="101"/>
      <c r="I1" s="101"/>
      <c r="J1" s="101"/>
      <c r="K1" s="101"/>
      <c r="L1" s="101"/>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2" t="s">
        <v>9</v>
      </c>
      <c r="D3" s="68"/>
      <c r="E3" s="52"/>
      <c r="IE3" s="3"/>
      <c r="IF3" s="3"/>
      <c r="IG3" s="3"/>
      <c r="IH3" s="3"/>
      <c r="II3" s="3"/>
    </row>
    <row r="4" spans="1:243" s="6" customFormat="1" ht="30.75" customHeight="1">
      <c r="A4" s="102" t="s">
        <v>56</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IE4" s="7"/>
      <c r="IF4" s="7"/>
      <c r="IG4" s="7"/>
      <c r="IH4" s="7"/>
      <c r="II4" s="7"/>
    </row>
    <row r="5" spans="1:243" s="6" customFormat="1" ht="30.75" customHeight="1">
      <c r="A5" s="102" t="s">
        <v>134</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IE5" s="7"/>
      <c r="IF5" s="7"/>
      <c r="IG5" s="7"/>
      <c r="IH5" s="7"/>
      <c r="II5" s="7"/>
    </row>
    <row r="6" spans="1:243" s="6" customFormat="1" ht="30.75" customHeight="1">
      <c r="A6" s="102" t="s">
        <v>46</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IE6" s="7"/>
      <c r="IF6" s="7"/>
      <c r="IG6" s="7"/>
      <c r="IH6" s="7"/>
      <c r="II6" s="7"/>
    </row>
    <row r="7" spans="1:243" s="6" customFormat="1" ht="29.25" customHeight="1" hidden="1">
      <c r="A7" s="103" t="s">
        <v>10</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IE7" s="7"/>
      <c r="IF7" s="7"/>
      <c r="IG7" s="7"/>
      <c r="IH7" s="7"/>
      <c r="II7" s="7"/>
    </row>
    <row r="8" spans="1:243" s="9" customFormat="1" ht="65.25" customHeight="1">
      <c r="A8" s="8" t="s">
        <v>43</v>
      </c>
      <c r="B8" s="104"/>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6"/>
      <c r="IE8" s="10"/>
      <c r="IF8" s="10"/>
      <c r="IG8" s="10"/>
      <c r="IH8" s="10"/>
      <c r="II8" s="10"/>
    </row>
    <row r="9" spans="1:243" s="11" customFormat="1" ht="61.5" customHeight="1">
      <c r="A9" s="95" t="s">
        <v>72</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7"/>
      <c r="IE9" s="12"/>
      <c r="IF9" s="12"/>
      <c r="IG9" s="12"/>
      <c r="IH9" s="12"/>
      <c r="II9" s="12"/>
    </row>
    <row r="10" spans="1:243" s="11" customFormat="1" ht="26.25" customHeight="1">
      <c r="A10" s="53" t="s">
        <v>11</v>
      </c>
      <c r="B10" s="53" t="s">
        <v>12</v>
      </c>
      <c r="C10" s="53" t="s">
        <v>12</v>
      </c>
      <c r="D10" s="69" t="s">
        <v>11</v>
      </c>
      <c r="E10" s="53" t="s">
        <v>12</v>
      </c>
      <c r="F10" s="53" t="s">
        <v>13</v>
      </c>
      <c r="G10" s="53" t="s">
        <v>13</v>
      </c>
      <c r="H10" s="53" t="s">
        <v>14</v>
      </c>
      <c r="I10" s="53" t="s">
        <v>12</v>
      </c>
      <c r="J10" s="53" t="s">
        <v>11</v>
      </c>
      <c r="K10" s="53" t="s">
        <v>15</v>
      </c>
      <c r="L10" s="53" t="s">
        <v>12</v>
      </c>
      <c r="M10" s="53" t="s">
        <v>11</v>
      </c>
      <c r="N10" s="53" t="s">
        <v>13</v>
      </c>
      <c r="O10" s="53" t="s">
        <v>13</v>
      </c>
      <c r="P10" s="53" t="s">
        <v>13</v>
      </c>
      <c r="Q10" s="53" t="s">
        <v>13</v>
      </c>
      <c r="R10" s="53" t="s">
        <v>14</v>
      </c>
      <c r="S10" s="53" t="s">
        <v>14</v>
      </c>
      <c r="T10" s="53" t="s">
        <v>13</v>
      </c>
      <c r="U10" s="53" t="s">
        <v>13</v>
      </c>
      <c r="V10" s="53" t="s">
        <v>13</v>
      </c>
      <c r="W10" s="53" t="s">
        <v>13</v>
      </c>
      <c r="X10" s="53" t="s">
        <v>14</v>
      </c>
      <c r="Y10" s="53" t="s">
        <v>14</v>
      </c>
      <c r="Z10" s="53" t="s">
        <v>13</v>
      </c>
      <c r="AA10" s="53" t="s">
        <v>13</v>
      </c>
      <c r="AB10" s="53" t="s">
        <v>13</v>
      </c>
      <c r="AC10" s="53" t="s">
        <v>13</v>
      </c>
      <c r="AD10" s="53" t="s">
        <v>14</v>
      </c>
      <c r="AE10" s="53" t="s">
        <v>14</v>
      </c>
      <c r="AF10" s="53" t="s">
        <v>13</v>
      </c>
      <c r="AG10" s="53" t="s">
        <v>13</v>
      </c>
      <c r="AH10" s="53" t="s">
        <v>13</v>
      </c>
      <c r="AI10" s="53" t="s">
        <v>13</v>
      </c>
      <c r="AJ10" s="53" t="s">
        <v>14</v>
      </c>
      <c r="AK10" s="53" t="s">
        <v>14</v>
      </c>
      <c r="AL10" s="53" t="s">
        <v>13</v>
      </c>
      <c r="AM10" s="53" t="s">
        <v>13</v>
      </c>
      <c r="AN10" s="53" t="s">
        <v>13</v>
      </c>
      <c r="AO10" s="53" t="s">
        <v>13</v>
      </c>
      <c r="AP10" s="53" t="s">
        <v>14</v>
      </c>
      <c r="AQ10" s="53" t="s">
        <v>14</v>
      </c>
      <c r="AR10" s="53" t="s">
        <v>13</v>
      </c>
      <c r="AS10" s="53" t="s">
        <v>13</v>
      </c>
      <c r="AT10" s="53" t="s">
        <v>11</v>
      </c>
      <c r="AU10" s="53" t="s">
        <v>11</v>
      </c>
      <c r="AV10" s="53" t="s">
        <v>14</v>
      </c>
      <c r="AW10" s="53" t="s">
        <v>14</v>
      </c>
      <c r="AX10" s="53" t="s">
        <v>11</v>
      </c>
      <c r="AY10" s="53" t="s">
        <v>11</v>
      </c>
      <c r="AZ10" s="53" t="s">
        <v>16</v>
      </c>
      <c r="BA10" s="53" t="s">
        <v>11</v>
      </c>
      <c r="BB10" s="53" t="s">
        <v>11</v>
      </c>
      <c r="BC10" s="53" t="s">
        <v>12</v>
      </c>
      <c r="IE10" s="12"/>
      <c r="IF10" s="12"/>
      <c r="IG10" s="12"/>
      <c r="IH10" s="12"/>
      <c r="II10" s="12"/>
    </row>
    <row r="11" spans="1:243" s="14" customFormat="1" ht="94.5" customHeight="1">
      <c r="A11" s="13" t="s">
        <v>0</v>
      </c>
      <c r="B11" s="13" t="s">
        <v>17</v>
      </c>
      <c r="C11" s="53" t="s">
        <v>1</v>
      </c>
      <c r="D11" s="69" t="s">
        <v>18</v>
      </c>
      <c r="E11" s="53" t="s">
        <v>19</v>
      </c>
      <c r="F11" s="13" t="s">
        <v>44</v>
      </c>
      <c r="G11" s="13"/>
      <c r="H11" s="13"/>
      <c r="I11" s="13" t="s">
        <v>20</v>
      </c>
      <c r="J11" s="13" t="s">
        <v>21</v>
      </c>
      <c r="K11" s="13" t="s">
        <v>22</v>
      </c>
      <c r="L11" s="13" t="s">
        <v>23</v>
      </c>
      <c r="M11" s="16" t="s">
        <v>47</v>
      </c>
      <c r="N11" s="13" t="s">
        <v>24</v>
      </c>
      <c r="O11" s="13" t="s">
        <v>25</v>
      </c>
      <c r="P11" s="13" t="s">
        <v>45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48</v>
      </c>
      <c r="BB11" s="17" t="s">
        <v>30</v>
      </c>
      <c r="BC11" s="50" t="s">
        <v>31</v>
      </c>
      <c r="IE11" s="15"/>
      <c r="IF11" s="15"/>
      <c r="IG11" s="15"/>
      <c r="IH11" s="15"/>
      <c r="II11" s="15"/>
    </row>
    <row r="12" spans="1:243" s="14" customFormat="1" ht="13.5">
      <c r="A12" s="18">
        <v>1</v>
      </c>
      <c r="B12" s="18">
        <v>2</v>
      </c>
      <c r="C12" s="54">
        <v>3</v>
      </c>
      <c r="D12" s="70">
        <v>4</v>
      </c>
      <c r="E12" s="54">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27">
      <c r="A13" s="90">
        <v>1</v>
      </c>
      <c r="B13" s="87" t="s">
        <v>70</v>
      </c>
      <c r="C13" s="75"/>
      <c r="D13" s="78"/>
      <c r="E13" s="76"/>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13.5">
      <c r="A14" s="83">
        <v>1.01</v>
      </c>
      <c r="B14" s="74" t="s">
        <v>136</v>
      </c>
      <c r="C14" s="92">
        <v>1</v>
      </c>
      <c r="D14" s="77">
        <v>2</v>
      </c>
      <c r="E14" s="51" t="s">
        <v>33</v>
      </c>
      <c r="F14" s="47"/>
      <c r="G14" s="26"/>
      <c r="H14" s="20"/>
      <c r="I14" s="19" t="s">
        <v>34</v>
      </c>
      <c r="J14" s="21">
        <f aca="true" t="shared" si="0" ref="J14:J19">IF(I14="Less(-)",-1,1)</f>
        <v>1</v>
      </c>
      <c r="K14" s="22" t="s">
        <v>40</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19">total_amount_ba($B$2,$D$2,D14,F14,J14,K14,M14)</f>
        <v>0</v>
      </c>
      <c r="BB14" s="45">
        <f aca="true" t="shared" si="2" ref="BB14:BB19">BA14+SUM(N14:AZ14)</f>
        <v>0</v>
      </c>
      <c r="BC14" s="23" t="str">
        <f aca="true" t="shared" si="3" ref="BC14:BC19">SpellNumber(L14,BB14)</f>
        <v>INR Zero Only</v>
      </c>
      <c r="IE14" s="25">
        <v>1.01</v>
      </c>
      <c r="IF14" s="25" t="s">
        <v>35</v>
      </c>
      <c r="IG14" s="25" t="s">
        <v>32</v>
      </c>
      <c r="IH14" s="25">
        <v>123.223</v>
      </c>
      <c r="II14" s="25" t="s">
        <v>33</v>
      </c>
    </row>
    <row r="15" spans="1:243" s="24" customFormat="1" ht="13.5">
      <c r="A15" s="83">
        <v>1.02</v>
      </c>
      <c r="B15" s="74" t="s">
        <v>52</v>
      </c>
      <c r="C15" s="75">
        <v>2</v>
      </c>
      <c r="D15" s="80">
        <v>6</v>
      </c>
      <c r="E15" s="51" t="s">
        <v>33</v>
      </c>
      <c r="F15" s="47"/>
      <c r="G15" s="26"/>
      <c r="H15" s="20"/>
      <c r="I15" s="19" t="s">
        <v>34</v>
      </c>
      <c r="J15" s="21">
        <f t="shared" si="0"/>
        <v>1</v>
      </c>
      <c r="K15" s="22" t="s">
        <v>40</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35</v>
      </c>
      <c r="IG15" s="25" t="s">
        <v>32</v>
      </c>
      <c r="IH15" s="25">
        <v>123.223</v>
      </c>
      <c r="II15" s="25" t="s">
        <v>33</v>
      </c>
    </row>
    <row r="16" spans="1:243" s="24" customFormat="1" ht="13.5">
      <c r="A16" s="83">
        <v>1.03</v>
      </c>
      <c r="B16" s="74" t="s">
        <v>113</v>
      </c>
      <c r="C16" s="75">
        <v>3</v>
      </c>
      <c r="D16" s="80">
        <v>2</v>
      </c>
      <c r="E16" s="51" t="s">
        <v>33</v>
      </c>
      <c r="F16" s="47"/>
      <c r="G16" s="26"/>
      <c r="H16" s="20"/>
      <c r="I16" s="19" t="s">
        <v>34</v>
      </c>
      <c r="J16" s="21">
        <f t="shared" si="0"/>
        <v>1</v>
      </c>
      <c r="K16" s="22" t="s">
        <v>40</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35</v>
      </c>
      <c r="IG16" s="25" t="s">
        <v>32</v>
      </c>
      <c r="IH16" s="25">
        <v>123.223</v>
      </c>
      <c r="II16" s="25" t="s">
        <v>33</v>
      </c>
    </row>
    <row r="17" spans="1:243" s="24" customFormat="1" ht="13.5">
      <c r="A17" s="83">
        <v>1.04</v>
      </c>
      <c r="B17" s="74" t="s">
        <v>114</v>
      </c>
      <c r="C17" s="75">
        <v>4</v>
      </c>
      <c r="D17" s="77">
        <v>2</v>
      </c>
      <c r="E17" s="51" t="s">
        <v>33</v>
      </c>
      <c r="F17" s="47"/>
      <c r="G17" s="26"/>
      <c r="H17" s="20"/>
      <c r="I17" s="19" t="s">
        <v>34</v>
      </c>
      <c r="J17" s="21">
        <f t="shared" si="0"/>
        <v>1</v>
      </c>
      <c r="K17" s="22" t="s">
        <v>40</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35</v>
      </c>
      <c r="IG17" s="25" t="s">
        <v>32</v>
      </c>
      <c r="IH17" s="25">
        <v>123.223</v>
      </c>
      <c r="II17" s="25" t="s">
        <v>33</v>
      </c>
    </row>
    <row r="18" spans="1:243" s="24" customFormat="1" ht="13.5">
      <c r="A18" s="83">
        <v>1.05</v>
      </c>
      <c r="B18" s="74" t="s">
        <v>51</v>
      </c>
      <c r="C18" s="75">
        <v>5</v>
      </c>
      <c r="D18" s="80">
        <v>6</v>
      </c>
      <c r="E18" s="51" t="s">
        <v>33</v>
      </c>
      <c r="F18" s="47"/>
      <c r="G18" s="26"/>
      <c r="H18" s="20"/>
      <c r="I18" s="19" t="s">
        <v>34</v>
      </c>
      <c r="J18" s="21">
        <f t="shared" si="0"/>
        <v>1</v>
      </c>
      <c r="K18" s="22" t="s">
        <v>40</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35</v>
      </c>
      <c r="IG18" s="25" t="s">
        <v>32</v>
      </c>
      <c r="IH18" s="25">
        <v>123.223</v>
      </c>
      <c r="II18" s="25" t="s">
        <v>33</v>
      </c>
    </row>
    <row r="19" spans="1:243" s="24" customFormat="1" ht="13.5">
      <c r="A19" s="83">
        <v>1.06</v>
      </c>
      <c r="B19" s="74" t="s">
        <v>71</v>
      </c>
      <c r="C19" s="75">
        <v>6</v>
      </c>
      <c r="D19" s="77">
        <v>4</v>
      </c>
      <c r="E19" s="51" t="s">
        <v>33</v>
      </c>
      <c r="F19" s="47"/>
      <c r="G19" s="26"/>
      <c r="H19" s="20"/>
      <c r="I19" s="19" t="s">
        <v>34</v>
      </c>
      <c r="J19" s="21">
        <f t="shared" si="0"/>
        <v>1</v>
      </c>
      <c r="K19" s="22" t="s">
        <v>40</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tr">
        <f t="shared" si="3"/>
        <v>INR Zero Only</v>
      </c>
      <c r="IE19" s="25">
        <v>1.01</v>
      </c>
      <c r="IF19" s="25" t="s">
        <v>35</v>
      </c>
      <c r="IG19" s="25" t="s">
        <v>32</v>
      </c>
      <c r="IH19" s="25">
        <v>123.223</v>
      </c>
      <c r="II19" s="25" t="s">
        <v>33</v>
      </c>
    </row>
    <row r="20" spans="1:243" s="14" customFormat="1" ht="27">
      <c r="A20" s="89">
        <v>2</v>
      </c>
      <c r="B20" s="87" t="s">
        <v>115</v>
      </c>
      <c r="C20" s="75"/>
      <c r="D20" s="78"/>
      <c r="E20" s="76"/>
      <c r="F20" s="18"/>
      <c r="G20" s="18"/>
      <c r="H20" s="18"/>
      <c r="I20" s="18"/>
      <c r="J20" s="18"/>
      <c r="K20" s="18"/>
      <c r="L20" s="18"/>
      <c r="M20" s="18"/>
      <c r="N20" s="18"/>
      <c r="O20" s="18"/>
      <c r="P20" s="18"/>
      <c r="Q20" s="18"/>
      <c r="R20" s="18"/>
      <c r="S20" s="13"/>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62"/>
      <c r="BB20" s="62"/>
      <c r="BC20" s="18"/>
      <c r="IE20" s="15"/>
      <c r="IF20" s="15"/>
      <c r="IG20" s="15"/>
      <c r="IH20" s="15"/>
      <c r="II20" s="15"/>
    </row>
    <row r="21" spans="1:243" s="24" customFormat="1" ht="13.5">
      <c r="A21" s="83">
        <v>2.01</v>
      </c>
      <c r="B21" s="74" t="s">
        <v>136</v>
      </c>
      <c r="C21" s="75">
        <v>7</v>
      </c>
      <c r="D21" s="80">
        <v>2</v>
      </c>
      <c r="E21" s="51" t="s">
        <v>33</v>
      </c>
      <c r="F21" s="47"/>
      <c r="G21" s="26"/>
      <c r="H21" s="20"/>
      <c r="I21" s="19" t="s">
        <v>34</v>
      </c>
      <c r="J21" s="21">
        <f aca="true" t="shared" si="4" ref="J21:J26">IF(I21="Less(-)",-1,1)</f>
        <v>1</v>
      </c>
      <c r="K21" s="22" t="s">
        <v>40</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aca="true" t="shared" si="5" ref="BA21:BA26">total_amount_ba($B$2,$D$2,D21,F21,J21,K21,M21)</f>
        <v>0</v>
      </c>
      <c r="BB21" s="45">
        <f aca="true" t="shared" si="6" ref="BB21:BB26">BA21+SUM(N21:AZ21)</f>
        <v>0</v>
      </c>
      <c r="BC21" s="23" t="str">
        <f aca="true" t="shared" si="7" ref="BC21:BC26">SpellNumber(L21,BB21)</f>
        <v>INR Zero Only</v>
      </c>
      <c r="IE21" s="25">
        <v>1.01</v>
      </c>
      <c r="IF21" s="25" t="s">
        <v>35</v>
      </c>
      <c r="IG21" s="25" t="s">
        <v>32</v>
      </c>
      <c r="IH21" s="25">
        <v>123.223</v>
      </c>
      <c r="II21" s="25" t="s">
        <v>33</v>
      </c>
    </row>
    <row r="22" spans="1:243" s="24" customFormat="1" ht="13.5">
      <c r="A22" s="83">
        <v>2.02</v>
      </c>
      <c r="B22" s="74" t="s">
        <v>52</v>
      </c>
      <c r="C22" s="75">
        <f>C21+1</f>
        <v>8</v>
      </c>
      <c r="D22" s="80">
        <v>6</v>
      </c>
      <c r="E22" s="51" t="s">
        <v>33</v>
      </c>
      <c r="F22" s="47"/>
      <c r="G22" s="26"/>
      <c r="H22" s="20"/>
      <c r="I22" s="19" t="s">
        <v>34</v>
      </c>
      <c r="J22" s="21">
        <f t="shared" si="4"/>
        <v>1</v>
      </c>
      <c r="K22" s="22" t="s">
        <v>40</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t="shared" si="5"/>
        <v>0</v>
      </c>
      <c r="BB22" s="45">
        <f t="shared" si="6"/>
        <v>0</v>
      </c>
      <c r="BC22" s="23" t="str">
        <f t="shared" si="7"/>
        <v>INR Zero Only</v>
      </c>
      <c r="IE22" s="25">
        <v>1.01</v>
      </c>
      <c r="IF22" s="25" t="s">
        <v>35</v>
      </c>
      <c r="IG22" s="25" t="s">
        <v>32</v>
      </c>
      <c r="IH22" s="25">
        <v>123.223</v>
      </c>
      <c r="II22" s="25" t="s">
        <v>33</v>
      </c>
    </row>
    <row r="23" spans="1:243" s="24" customFormat="1" ht="13.5">
      <c r="A23" s="83">
        <v>2.03</v>
      </c>
      <c r="B23" s="74" t="s">
        <v>113</v>
      </c>
      <c r="C23" s="92">
        <v>9</v>
      </c>
      <c r="D23" s="80">
        <v>2</v>
      </c>
      <c r="E23" s="51" t="s">
        <v>33</v>
      </c>
      <c r="F23" s="47"/>
      <c r="G23" s="26"/>
      <c r="H23" s="20"/>
      <c r="I23" s="19" t="s">
        <v>34</v>
      </c>
      <c r="J23" s="21">
        <f t="shared" si="4"/>
        <v>1</v>
      </c>
      <c r="K23" s="22" t="s">
        <v>40</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5"/>
        <v>0</v>
      </c>
      <c r="BB23" s="45">
        <f t="shared" si="6"/>
        <v>0</v>
      </c>
      <c r="BC23" s="23" t="str">
        <f t="shared" si="7"/>
        <v>INR Zero Only</v>
      </c>
      <c r="IE23" s="25">
        <v>1.01</v>
      </c>
      <c r="IF23" s="25" t="s">
        <v>35</v>
      </c>
      <c r="IG23" s="25" t="s">
        <v>32</v>
      </c>
      <c r="IH23" s="25">
        <v>123.223</v>
      </c>
      <c r="II23" s="25" t="s">
        <v>33</v>
      </c>
    </row>
    <row r="24" spans="1:243" s="24" customFormat="1" ht="13.5">
      <c r="A24" s="83">
        <v>2.04</v>
      </c>
      <c r="B24" s="74" t="s">
        <v>114</v>
      </c>
      <c r="C24" s="75">
        <v>10</v>
      </c>
      <c r="D24" s="80">
        <v>2</v>
      </c>
      <c r="E24" s="51" t="s">
        <v>33</v>
      </c>
      <c r="F24" s="47"/>
      <c r="G24" s="26"/>
      <c r="H24" s="20"/>
      <c r="I24" s="19" t="s">
        <v>34</v>
      </c>
      <c r="J24" s="21">
        <f t="shared" si="4"/>
        <v>1</v>
      </c>
      <c r="K24" s="22" t="s">
        <v>40</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5"/>
        <v>0</v>
      </c>
      <c r="BB24" s="45">
        <f t="shared" si="6"/>
        <v>0</v>
      </c>
      <c r="BC24" s="23" t="str">
        <f t="shared" si="7"/>
        <v>INR Zero Only</v>
      </c>
      <c r="IE24" s="25">
        <v>1.01</v>
      </c>
      <c r="IF24" s="25" t="s">
        <v>35</v>
      </c>
      <c r="IG24" s="25" t="s">
        <v>32</v>
      </c>
      <c r="IH24" s="25">
        <v>123.223</v>
      </c>
      <c r="II24" s="25" t="s">
        <v>33</v>
      </c>
    </row>
    <row r="25" spans="1:243" s="24" customFormat="1" ht="13.5">
      <c r="A25" s="83">
        <v>2.05</v>
      </c>
      <c r="B25" s="74" t="s">
        <v>51</v>
      </c>
      <c r="C25" s="92">
        <v>11</v>
      </c>
      <c r="D25" s="80">
        <v>6</v>
      </c>
      <c r="E25" s="51" t="s">
        <v>33</v>
      </c>
      <c r="F25" s="47"/>
      <c r="G25" s="26"/>
      <c r="H25" s="20"/>
      <c r="I25" s="19" t="s">
        <v>34</v>
      </c>
      <c r="J25" s="21">
        <f t="shared" si="4"/>
        <v>1</v>
      </c>
      <c r="K25" s="22" t="s">
        <v>40</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t="shared" si="5"/>
        <v>0</v>
      </c>
      <c r="BB25" s="45">
        <f t="shared" si="6"/>
        <v>0</v>
      </c>
      <c r="BC25" s="23" t="str">
        <f t="shared" si="7"/>
        <v>INR Zero Only</v>
      </c>
      <c r="IE25" s="25">
        <v>1.01</v>
      </c>
      <c r="IF25" s="25" t="s">
        <v>35</v>
      </c>
      <c r="IG25" s="25" t="s">
        <v>32</v>
      </c>
      <c r="IH25" s="25">
        <v>123.223</v>
      </c>
      <c r="II25" s="25" t="s">
        <v>33</v>
      </c>
    </row>
    <row r="26" spans="1:243" s="24" customFormat="1" ht="13.5">
      <c r="A26" s="83">
        <v>2.06</v>
      </c>
      <c r="B26" s="74" t="s">
        <v>71</v>
      </c>
      <c r="C26" s="75">
        <v>12</v>
      </c>
      <c r="D26" s="80">
        <v>4</v>
      </c>
      <c r="E26" s="51" t="s">
        <v>33</v>
      </c>
      <c r="F26" s="47"/>
      <c r="G26" s="26"/>
      <c r="H26" s="20"/>
      <c r="I26" s="19" t="s">
        <v>34</v>
      </c>
      <c r="J26" s="21">
        <f t="shared" si="4"/>
        <v>1</v>
      </c>
      <c r="K26" s="22" t="s">
        <v>40</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5"/>
        <v>0</v>
      </c>
      <c r="BB26" s="45">
        <f t="shared" si="6"/>
        <v>0</v>
      </c>
      <c r="BC26" s="23" t="str">
        <f t="shared" si="7"/>
        <v>INR Zero Only</v>
      </c>
      <c r="IE26" s="25">
        <v>1.01</v>
      </c>
      <c r="IF26" s="25" t="s">
        <v>35</v>
      </c>
      <c r="IG26" s="25" t="s">
        <v>32</v>
      </c>
      <c r="IH26" s="25">
        <v>123.223</v>
      </c>
      <c r="II26" s="25" t="s">
        <v>33</v>
      </c>
    </row>
    <row r="27" spans="1:243" s="14" customFormat="1" ht="27">
      <c r="A27" s="90">
        <v>3</v>
      </c>
      <c r="B27" s="87" t="s">
        <v>116</v>
      </c>
      <c r="C27" s="75"/>
      <c r="D27" s="78"/>
      <c r="E27" s="76"/>
      <c r="F27" s="18"/>
      <c r="G27" s="18"/>
      <c r="H27" s="18"/>
      <c r="I27" s="18"/>
      <c r="J27" s="18"/>
      <c r="K27" s="18"/>
      <c r="L27" s="18"/>
      <c r="M27" s="18"/>
      <c r="N27" s="18"/>
      <c r="O27" s="18"/>
      <c r="P27" s="18"/>
      <c r="Q27" s="18"/>
      <c r="R27" s="18"/>
      <c r="S27" s="13"/>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62"/>
      <c r="BB27" s="62"/>
      <c r="BC27" s="18"/>
      <c r="IE27" s="15"/>
      <c r="IF27" s="15"/>
      <c r="IG27" s="15"/>
      <c r="IH27" s="15"/>
      <c r="II27" s="15"/>
    </row>
    <row r="28" spans="1:243" s="24" customFormat="1" ht="13.5">
      <c r="A28" s="83">
        <v>3.01</v>
      </c>
      <c r="B28" s="86" t="s">
        <v>117</v>
      </c>
      <c r="C28" s="75">
        <v>13</v>
      </c>
      <c r="D28" s="80">
        <v>1</v>
      </c>
      <c r="E28" s="51" t="s">
        <v>33</v>
      </c>
      <c r="F28" s="47"/>
      <c r="G28" s="26"/>
      <c r="H28" s="20"/>
      <c r="I28" s="19" t="s">
        <v>34</v>
      </c>
      <c r="J28" s="21">
        <f>IF(I28="Less(-)",-1,1)</f>
        <v>1</v>
      </c>
      <c r="K28" s="22" t="s">
        <v>40</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total_amount_ba($B$2,$D$2,D28,F28,J28,K28,M28)</f>
        <v>0</v>
      </c>
      <c r="BB28" s="45">
        <f>BA28+SUM(N28:AZ28)</f>
        <v>0</v>
      </c>
      <c r="BC28" s="23" t="str">
        <f>SpellNumber(L28,BB28)</f>
        <v>INR Zero Only</v>
      </c>
      <c r="IE28" s="25">
        <v>1.01</v>
      </c>
      <c r="IF28" s="25" t="s">
        <v>35</v>
      </c>
      <c r="IG28" s="25" t="s">
        <v>32</v>
      </c>
      <c r="IH28" s="25">
        <v>123.223</v>
      </c>
      <c r="II28" s="25" t="s">
        <v>33</v>
      </c>
    </row>
    <row r="29" spans="1:243" s="14" customFormat="1" ht="13.5">
      <c r="A29" s="90">
        <v>4</v>
      </c>
      <c r="B29" s="87" t="s">
        <v>118</v>
      </c>
      <c r="C29" s="75"/>
      <c r="D29" s="78"/>
      <c r="E29" s="76"/>
      <c r="F29" s="18"/>
      <c r="G29" s="18"/>
      <c r="H29" s="18"/>
      <c r="I29" s="18"/>
      <c r="J29" s="18"/>
      <c r="K29" s="18"/>
      <c r="L29" s="18"/>
      <c r="M29" s="18"/>
      <c r="N29" s="18"/>
      <c r="O29" s="18"/>
      <c r="P29" s="18"/>
      <c r="Q29" s="18"/>
      <c r="R29" s="18"/>
      <c r="S29" s="13"/>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62"/>
      <c r="BB29" s="62"/>
      <c r="BC29" s="18"/>
      <c r="IE29" s="15"/>
      <c r="IF29" s="15"/>
      <c r="IG29" s="15"/>
      <c r="IH29" s="15"/>
      <c r="II29" s="15"/>
    </row>
    <row r="30" spans="1:243" s="24" customFormat="1" ht="13.5">
      <c r="A30" s="83">
        <v>4.01</v>
      </c>
      <c r="B30" s="86" t="s">
        <v>117</v>
      </c>
      <c r="C30" s="75">
        <v>14</v>
      </c>
      <c r="D30" s="85">
        <v>1</v>
      </c>
      <c r="E30" s="51" t="s">
        <v>33</v>
      </c>
      <c r="F30" s="47"/>
      <c r="G30" s="26"/>
      <c r="H30" s="20"/>
      <c r="I30" s="19" t="s">
        <v>34</v>
      </c>
      <c r="J30" s="21">
        <f>IF(I30="Less(-)",-1,1)</f>
        <v>1</v>
      </c>
      <c r="K30" s="22" t="s">
        <v>40</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total_amount_ba($B$2,$D$2,D30,F30,J30,K30,M30)</f>
        <v>0</v>
      </c>
      <c r="BB30" s="45">
        <f>BA30+SUM(N30:AZ30)</f>
        <v>0</v>
      </c>
      <c r="BC30" s="23" t="str">
        <f>SpellNumber(L30,BB30)</f>
        <v>INR Zero Only</v>
      </c>
      <c r="IE30" s="25">
        <v>1.01</v>
      </c>
      <c r="IF30" s="25" t="s">
        <v>35</v>
      </c>
      <c r="IG30" s="25" t="s">
        <v>32</v>
      </c>
      <c r="IH30" s="25">
        <v>123.223</v>
      </c>
      <c r="II30" s="25" t="s">
        <v>33</v>
      </c>
    </row>
    <row r="31" spans="1:243" s="24" customFormat="1" ht="13.5">
      <c r="A31" s="83">
        <v>4.02</v>
      </c>
      <c r="B31" s="86" t="s">
        <v>119</v>
      </c>
      <c r="C31" s="75">
        <f>C30+1</f>
        <v>15</v>
      </c>
      <c r="D31" s="85">
        <v>2</v>
      </c>
      <c r="E31" s="51" t="s">
        <v>33</v>
      </c>
      <c r="F31" s="47"/>
      <c r="G31" s="26"/>
      <c r="H31" s="20"/>
      <c r="I31" s="19" t="s">
        <v>34</v>
      </c>
      <c r="J31" s="21">
        <f>IF(I31="Less(-)",-1,1)</f>
        <v>1</v>
      </c>
      <c r="K31" s="22" t="s">
        <v>40</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total_amount_ba($B$2,$D$2,D31,F31,J31,K31,M31)</f>
        <v>0</v>
      </c>
      <c r="BB31" s="45">
        <f>BA31+SUM(N31:AZ31)</f>
        <v>0</v>
      </c>
      <c r="BC31" s="23" t="str">
        <f>SpellNumber(L31,BB31)</f>
        <v>INR Zero Only</v>
      </c>
      <c r="IE31" s="25">
        <v>1.01</v>
      </c>
      <c r="IF31" s="25" t="s">
        <v>35</v>
      </c>
      <c r="IG31" s="25" t="s">
        <v>32</v>
      </c>
      <c r="IH31" s="25">
        <v>123.223</v>
      </c>
      <c r="II31" s="25" t="s">
        <v>33</v>
      </c>
    </row>
    <row r="32" spans="1:243" s="24" customFormat="1" ht="29.25" customHeight="1">
      <c r="A32" s="83">
        <v>5</v>
      </c>
      <c r="B32" s="91" t="s">
        <v>120</v>
      </c>
      <c r="C32" s="92">
        <v>16</v>
      </c>
      <c r="D32" s="80">
        <v>2</v>
      </c>
      <c r="E32" s="51" t="s">
        <v>33</v>
      </c>
      <c r="F32" s="47"/>
      <c r="G32" s="26"/>
      <c r="H32" s="20"/>
      <c r="I32" s="19" t="s">
        <v>34</v>
      </c>
      <c r="J32" s="21">
        <f>IF(I32="Less(-)",-1,1)</f>
        <v>1</v>
      </c>
      <c r="K32" s="22" t="s">
        <v>40</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total_amount_ba($B$2,$D$2,D32,F32,J32,K32,M32)</f>
        <v>0</v>
      </c>
      <c r="BB32" s="45">
        <f>BA32+SUM(N32:AZ32)</f>
        <v>0</v>
      </c>
      <c r="BC32" s="23" t="str">
        <f>SpellNumber(L32,BB32)</f>
        <v>INR Zero Only</v>
      </c>
      <c r="IE32" s="25">
        <v>1.01</v>
      </c>
      <c r="IF32" s="25" t="s">
        <v>35</v>
      </c>
      <c r="IG32" s="25" t="s">
        <v>32</v>
      </c>
      <c r="IH32" s="25">
        <v>123.223</v>
      </c>
      <c r="II32" s="25" t="s">
        <v>33</v>
      </c>
    </row>
    <row r="33" spans="1:243" s="14" customFormat="1" ht="27">
      <c r="A33" s="90">
        <v>6</v>
      </c>
      <c r="B33" s="94" t="s">
        <v>121</v>
      </c>
      <c r="C33" s="75"/>
      <c r="D33" s="78"/>
      <c r="E33" s="76"/>
      <c r="F33" s="18"/>
      <c r="G33" s="18"/>
      <c r="H33" s="18"/>
      <c r="I33" s="18"/>
      <c r="J33" s="18"/>
      <c r="K33" s="18"/>
      <c r="L33" s="18"/>
      <c r="M33" s="18"/>
      <c r="N33" s="18"/>
      <c r="O33" s="18"/>
      <c r="P33" s="18"/>
      <c r="Q33" s="18"/>
      <c r="R33" s="18"/>
      <c r="S33" s="13"/>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62"/>
      <c r="BB33" s="62"/>
      <c r="BC33" s="18"/>
      <c r="IE33" s="15"/>
      <c r="IF33" s="15"/>
      <c r="IG33" s="15"/>
      <c r="IH33" s="15"/>
      <c r="II33" s="15"/>
    </row>
    <row r="34" spans="1:243" s="24" customFormat="1" ht="29.25" customHeight="1">
      <c r="A34" s="83">
        <v>6.01</v>
      </c>
      <c r="B34" s="86" t="s">
        <v>122</v>
      </c>
      <c r="C34" s="92">
        <v>17</v>
      </c>
      <c r="D34" s="80">
        <v>20</v>
      </c>
      <c r="E34" s="51" t="s">
        <v>50</v>
      </c>
      <c r="F34" s="47"/>
      <c r="G34" s="26"/>
      <c r="H34" s="20"/>
      <c r="I34" s="19" t="s">
        <v>34</v>
      </c>
      <c r="J34" s="21">
        <f>IF(I34="Less(-)",-1,1)</f>
        <v>1</v>
      </c>
      <c r="K34" s="22" t="s">
        <v>40</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total_amount_ba($B$2,$D$2,D34,F34,J34,K34,M34)</f>
        <v>0</v>
      </c>
      <c r="BB34" s="45">
        <f>BA34+SUM(N34:AZ34)</f>
        <v>0</v>
      </c>
      <c r="BC34" s="23" t="str">
        <f>SpellNumber(L34,BB34)</f>
        <v>INR Zero Only</v>
      </c>
      <c r="IE34" s="25">
        <v>1.01</v>
      </c>
      <c r="IF34" s="25" t="s">
        <v>35</v>
      </c>
      <c r="IG34" s="25" t="s">
        <v>32</v>
      </c>
      <c r="IH34" s="25">
        <v>123.223</v>
      </c>
      <c r="II34" s="25" t="s">
        <v>33</v>
      </c>
    </row>
    <row r="35" spans="1:243" s="24" customFormat="1" ht="29.25" customHeight="1">
      <c r="A35" s="83">
        <v>6.02</v>
      </c>
      <c r="B35" s="86" t="s">
        <v>123</v>
      </c>
      <c r="C35" s="75">
        <v>18</v>
      </c>
      <c r="D35" s="80">
        <v>25</v>
      </c>
      <c r="E35" s="51" t="s">
        <v>50</v>
      </c>
      <c r="F35" s="47"/>
      <c r="G35" s="26"/>
      <c r="H35" s="20"/>
      <c r="I35" s="19" t="s">
        <v>34</v>
      </c>
      <c r="J35" s="21">
        <f>IF(I35="Less(-)",-1,1)</f>
        <v>1</v>
      </c>
      <c r="K35" s="22" t="s">
        <v>40</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total_amount_ba($B$2,$D$2,D35,F35,J35,K35,M35)</f>
        <v>0</v>
      </c>
      <c r="BB35" s="45">
        <f>BA35+SUM(N35:AZ35)</f>
        <v>0</v>
      </c>
      <c r="BC35" s="23" t="str">
        <f>SpellNumber(L35,BB35)</f>
        <v>INR Zero Only</v>
      </c>
      <c r="IE35" s="25">
        <v>1.01</v>
      </c>
      <c r="IF35" s="25" t="s">
        <v>35</v>
      </c>
      <c r="IG35" s="25" t="s">
        <v>32</v>
      </c>
      <c r="IH35" s="25">
        <v>123.223</v>
      </c>
      <c r="II35" s="25" t="s">
        <v>33</v>
      </c>
    </row>
    <row r="36" spans="1:243" s="24" customFormat="1" ht="27">
      <c r="A36" s="83">
        <v>7</v>
      </c>
      <c r="B36" s="86" t="s">
        <v>124</v>
      </c>
      <c r="C36" s="92">
        <v>19</v>
      </c>
      <c r="D36" s="83">
        <v>200</v>
      </c>
      <c r="E36" s="51" t="s">
        <v>130</v>
      </c>
      <c r="F36" s="47"/>
      <c r="G36" s="26"/>
      <c r="H36" s="20"/>
      <c r="I36" s="19" t="s">
        <v>34</v>
      </c>
      <c r="J36" s="21">
        <f>IF(I36="Less(-)",-1,1)</f>
        <v>1</v>
      </c>
      <c r="K36" s="22" t="s">
        <v>40</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total_amount_ba($B$2,$D$2,D36,F36,J36,K36,M36)</f>
        <v>0</v>
      </c>
      <c r="BB36" s="45">
        <f>BA36+SUM(N36:AZ36)</f>
        <v>0</v>
      </c>
      <c r="BC36" s="23" t="str">
        <f>SpellNumber(L36,BB36)</f>
        <v>INR Zero Only</v>
      </c>
      <c r="IE36" s="25">
        <v>1.01</v>
      </c>
      <c r="IF36" s="25" t="s">
        <v>35</v>
      </c>
      <c r="IG36" s="25" t="s">
        <v>32</v>
      </c>
      <c r="IH36" s="25">
        <v>123.223</v>
      </c>
      <c r="II36" s="25" t="s">
        <v>33</v>
      </c>
    </row>
    <row r="37" spans="1:243" s="24" customFormat="1" ht="27">
      <c r="A37" s="83">
        <v>8</v>
      </c>
      <c r="B37" s="86" t="s">
        <v>125</v>
      </c>
      <c r="C37" s="92">
        <f>C36+1</f>
        <v>20</v>
      </c>
      <c r="D37" s="83">
        <v>200</v>
      </c>
      <c r="E37" s="51" t="s">
        <v>130</v>
      </c>
      <c r="F37" s="47"/>
      <c r="G37" s="26"/>
      <c r="H37" s="20"/>
      <c r="I37" s="19" t="s">
        <v>34</v>
      </c>
      <c r="J37" s="21">
        <f>IF(I37="Less(-)",-1,1)</f>
        <v>1</v>
      </c>
      <c r="K37" s="22" t="s">
        <v>40</v>
      </c>
      <c r="L37" s="22" t="s">
        <v>7</v>
      </c>
      <c r="M37" s="48"/>
      <c r="N37" s="42"/>
      <c r="O37" s="42"/>
      <c r="P37" s="46"/>
      <c r="Q37" s="42"/>
      <c r="R37" s="42"/>
      <c r="S37" s="43"/>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total_amount_ba($B$2,$D$2,D37,F37,J37,K37,M37)</f>
        <v>0</v>
      </c>
      <c r="BB37" s="45">
        <f>BA37+SUM(N37:AZ37)</f>
        <v>0</v>
      </c>
      <c r="BC37" s="23" t="str">
        <f>SpellNumber(L37,BB37)</f>
        <v>INR Zero Only</v>
      </c>
      <c r="IE37" s="25">
        <v>1.01</v>
      </c>
      <c r="IF37" s="25" t="s">
        <v>35</v>
      </c>
      <c r="IG37" s="25" t="s">
        <v>32</v>
      </c>
      <c r="IH37" s="25">
        <v>123.223</v>
      </c>
      <c r="II37" s="25" t="s">
        <v>33</v>
      </c>
    </row>
    <row r="38" spans="1:243" s="24" customFormat="1" ht="27">
      <c r="A38" s="83">
        <v>9</v>
      </c>
      <c r="B38" s="86" t="s">
        <v>126</v>
      </c>
      <c r="C38" s="92">
        <v>21</v>
      </c>
      <c r="D38" s="83">
        <v>8</v>
      </c>
      <c r="E38" s="51" t="s">
        <v>33</v>
      </c>
      <c r="F38" s="47"/>
      <c r="G38" s="26"/>
      <c r="H38" s="20"/>
      <c r="I38" s="19" t="s">
        <v>34</v>
      </c>
      <c r="J38" s="21">
        <f>IF(I38="Less(-)",-1,1)</f>
        <v>1</v>
      </c>
      <c r="K38" s="22" t="s">
        <v>40</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total_amount_ba($B$2,$D$2,D38,F38,J38,K38,M38)</f>
        <v>0</v>
      </c>
      <c r="BB38" s="45">
        <f>BA38+SUM(N38:AZ38)</f>
        <v>0</v>
      </c>
      <c r="BC38" s="23" t="str">
        <f>SpellNumber(L38,BB38)</f>
        <v>INR Zero Only</v>
      </c>
      <c r="IE38" s="25">
        <v>1.01</v>
      </c>
      <c r="IF38" s="25" t="s">
        <v>35</v>
      </c>
      <c r="IG38" s="25" t="s">
        <v>32</v>
      </c>
      <c r="IH38" s="25">
        <v>123.223</v>
      </c>
      <c r="II38" s="25" t="s">
        <v>33</v>
      </c>
    </row>
    <row r="39" spans="1:243" s="14" customFormat="1" ht="13.5">
      <c r="A39" s="90">
        <v>10</v>
      </c>
      <c r="B39" s="84" t="s">
        <v>55</v>
      </c>
      <c r="C39" s="75"/>
      <c r="D39" s="78"/>
      <c r="E39" s="76"/>
      <c r="F39" s="18"/>
      <c r="G39" s="18"/>
      <c r="H39" s="18"/>
      <c r="I39" s="18"/>
      <c r="J39" s="18"/>
      <c r="K39" s="18"/>
      <c r="L39" s="18"/>
      <c r="M39" s="18"/>
      <c r="N39" s="18"/>
      <c r="O39" s="18"/>
      <c r="P39" s="18"/>
      <c r="Q39" s="18"/>
      <c r="R39" s="18"/>
      <c r="S39" s="13"/>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62"/>
      <c r="BB39" s="62"/>
      <c r="BC39" s="18"/>
      <c r="IE39" s="15"/>
      <c r="IF39" s="15"/>
      <c r="IG39" s="15"/>
      <c r="IH39" s="15"/>
      <c r="II39" s="15"/>
    </row>
    <row r="40" spans="1:243" s="24" customFormat="1" ht="27">
      <c r="A40" s="83">
        <v>10.01</v>
      </c>
      <c r="B40" s="86" t="s">
        <v>137</v>
      </c>
      <c r="C40" s="92">
        <v>22</v>
      </c>
      <c r="D40" s="83">
        <v>200</v>
      </c>
      <c r="E40" s="51" t="s">
        <v>50</v>
      </c>
      <c r="F40" s="47"/>
      <c r="G40" s="26"/>
      <c r="H40" s="20"/>
      <c r="I40" s="19" t="s">
        <v>34</v>
      </c>
      <c r="J40" s="21">
        <f>IF(I40="Less(-)",-1,1)</f>
        <v>1</v>
      </c>
      <c r="K40" s="22" t="s">
        <v>40</v>
      </c>
      <c r="L40" s="22" t="s">
        <v>7</v>
      </c>
      <c r="M40" s="48"/>
      <c r="N40" s="42"/>
      <c r="O40" s="42"/>
      <c r="P40" s="46"/>
      <c r="Q40" s="42"/>
      <c r="R40" s="42"/>
      <c r="S40" s="43"/>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total_amount_ba($B$2,$D$2,D40,F40,J40,K40,M40)</f>
        <v>0</v>
      </c>
      <c r="BB40" s="45">
        <f>BA40+SUM(N40:AZ40)</f>
        <v>0</v>
      </c>
      <c r="BC40" s="23" t="str">
        <f>SpellNumber(L40,BB40)</f>
        <v>INR Zero Only</v>
      </c>
      <c r="IE40" s="25">
        <v>1.01</v>
      </c>
      <c r="IF40" s="25" t="s">
        <v>35</v>
      </c>
      <c r="IG40" s="25" t="s">
        <v>32</v>
      </c>
      <c r="IH40" s="25">
        <v>123.223</v>
      </c>
      <c r="II40" s="25" t="s">
        <v>33</v>
      </c>
    </row>
    <row r="41" spans="1:243" s="24" customFormat="1" ht="27">
      <c r="A41" s="83">
        <v>10.02</v>
      </c>
      <c r="B41" s="86" t="s">
        <v>127</v>
      </c>
      <c r="C41" s="92">
        <v>23</v>
      </c>
      <c r="D41" s="83">
        <v>150</v>
      </c>
      <c r="E41" s="51" t="s">
        <v>50</v>
      </c>
      <c r="F41" s="47"/>
      <c r="G41" s="26"/>
      <c r="H41" s="20"/>
      <c r="I41" s="19" t="s">
        <v>34</v>
      </c>
      <c r="J41" s="21">
        <f>IF(I41="Less(-)",-1,1)</f>
        <v>1</v>
      </c>
      <c r="K41" s="22" t="s">
        <v>40</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total_amount_ba($B$2,$D$2,D41,F41,J41,K41,M41)</f>
        <v>0</v>
      </c>
      <c r="BB41" s="45">
        <f>BA41+SUM(N41:AZ41)</f>
        <v>0</v>
      </c>
      <c r="BC41" s="23" t="str">
        <f>SpellNumber(L41,BB41)</f>
        <v>INR Zero Only</v>
      </c>
      <c r="IE41" s="25">
        <v>1.01</v>
      </c>
      <c r="IF41" s="25" t="s">
        <v>35</v>
      </c>
      <c r="IG41" s="25" t="s">
        <v>32</v>
      </c>
      <c r="IH41" s="25">
        <v>123.223</v>
      </c>
      <c r="II41" s="25" t="s">
        <v>33</v>
      </c>
    </row>
    <row r="42" spans="1:243" s="24" customFormat="1" ht="27">
      <c r="A42" s="83">
        <v>10.03</v>
      </c>
      <c r="B42" s="86" t="s">
        <v>128</v>
      </c>
      <c r="C42" s="92">
        <v>24</v>
      </c>
      <c r="D42" s="83">
        <v>10</v>
      </c>
      <c r="E42" s="51" t="s">
        <v>33</v>
      </c>
      <c r="F42" s="47"/>
      <c r="G42" s="26"/>
      <c r="H42" s="20"/>
      <c r="I42" s="19" t="s">
        <v>34</v>
      </c>
      <c r="J42" s="21">
        <f>IF(I42="Less(-)",-1,1)</f>
        <v>1</v>
      </c>
      <c r="K42" s="22" t="s">
        <v>40</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total_amount_ba($B$2,$D$2,D42,F42,J42,K42,M42)</f>
        <v>0</v>
      </c>
      <c r="BB42" s="45">
        <f>BA42+SUM(N42:AZ42)</f>
        <v>0</v>
      </c>
      <c r="BC42" s="23" t="str">
        <f>SpellNumber(L42,BB42)</f>
        <v>INR Zero Only</v>
      </c>
      <c r="IE42" s="25">
        <v>1.01</v>
      </c>
      <c r="IF42" s="25" t="s">
        <v>35</v>
      </c>
      <c r="IG42" s="25" t="s">
        <v>32</v>
      </c>
      <c r="IH42" s="25">
        <v>123.223</v>
      </c>
      <c r="II42" s="25" t="s">
        <v>33</v>
      </c>
    </row>
    <row r="43" spans="1:243" s="24" customFormat="1" ht="27">
      <c r="A43" s="83">
        <v>10.04</v>
      </c>
      <c r="B43" s="86" t="s">
        <v>129</v>
      </c>
      <c r="C43" s="92">
        <f>C42+1</f>
        <v>25</v>
      </c>
      <c r="D43" s="83">
        <v>6</v>
      </c>
      <c r="E43" s="51" t="s">
        <v>33</v>
      </c>
      <c r="F43" s="47"/>
      <c r="G43" s="26"/>
      <c r="H43" s="20"/>
      <c r="I43" s="19" t="s">
        <v>34</v>
      </c>
      <c r="J43" s="21">
        <f>IF(I43="Less(-)",-1,1)</f>
        <v>1</v>
      </c>
      <c r="K43" s="22" t="s">
        <v>40</v>
      </c>
      <c r="L43" s="22" t="s">
        <v>7</v>
      </c>
      <c r="M43" s="48"/>
      <c r="N43" s="42"/>
      <c r="O43" s="42"/>
      <c r="P43" s="46"/>
      <c r="Q43" s="42"/>
      <c r="R43" s="42"/>
      <c r="S43" s="43"/>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total_amount_ba($B$2,$D$2,D43,F43,J43,K43,M43)</f>
        <v>0</v>
      </c>
      <c r="BB43" s="45">
        <f>BA43+SUM(N43:AZ43)</f>
        <v>0</v>
      </c>
      <c r="BC43" s="23" t="str">
        <f>SpellNumber(L43,BB43)</f>
        <v>INR Zero Only</v>
      </c>
      <c r="IE43" s="25">
        <v>1.01</v>
      </c>
      <c r="IF43" s="25" t="s">
        <v>35</v>
      </c>
      <c r="IG43" s="25" t="s">
        <v>32</v>
      </c>
      <c r="IH43" s="25">
        <v>123.223</v>
      </c>
      <c r="II43" s="25" t="s">
        <v>33</v>
      </c>
    </row>
    <row r="44" spans="1:243" s="24" customFormat="1" ht="17.25">
      <c r="A44" s="59" t="s">
        <v>38</v>
      </c>
      <c r="B44" s="60"/>
      <c r="C44" s="56"/>
      <c r="D44" s="71"/>
      <c r="E44" s="63"/>
      <c r="F44" s="64"/>
      <c r="G44" s="64"/>
      <c r="H44" s="65"/>
      <c r="I44" s="65"/>
      <c r="J44" s="65"/>
      <c r="K44" s="65"/>
      <c r="L44" s="66"/>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49">
        <f>SUM(BA14:BA43)</f>
        <v>0</v>
      </c>
      <c r="BB44" s="49">
        <f>SUM(BB14:BB43)</f>
        <v>0</v>
      </c>
      <c r="BC44" s="23" t="str">
        <f>SpellNumber($E$2,BB44)</f>
        <v>INR Zero Only</v>
      </c>
      <c r="IE44" s="25">
        <v>4</v>
      </c>
      <c r="IF44" s="25" t="s">
        <v>36</v>
      </c>
      <c r="IG44" s="25" t="s">
        <v>37</v>
      </c>
      <c r="IH44" s="25">
        <v>10</v>
      </c>
      <c r="II44" s="25" t="s">
        <v>33</v>
      </c>
    </row>
    <row r="45" spans="1:243" s="33" customFormat="1" ht="36" customHeight="1" hidden="1">
      <c r="A45" s="60" t="s">
        <v>42</v>
      </c>
      <c r="B45" s="61"/>
      <c r="C45" s="57"/>
      <c r="D45" s="72"/>
      <c r="E45" s="58" t="s">
        <v>39</v>
      </c>
      <c r="F45" s="40"/>
      <c r="G45" s="28"/>
      <c r="H45" s="29"/>
      <c r="I45" s="29"/>
      <c r="J45" s="29"/>
      <c r="K45" s="30"/>
      <c r="L45" s="31"/>
      <c r="M45" s="32"/>
      <c r="O45" s="24"/>
      <c r="P45" s="24"/>
      <c r="Q45" s="24"/>
      <c r="R45" s="24"/>
      <c r="S45" s="24"/>
      <c r="BA45" s="38">
        <f>IF(ISBLANK(F45),0,IF(E45="Excess (+)",ROUND(BA44+(BA44*F45),2),IF(E45="Less (-)",ROUND(BA44+(BA44*F45*(-1)),2),0)))</f>
        <v>0</v>
      </c>
      <c r="BB45" s="39">
        <f>ROUND(BA45,0)</f>
        <v>0</v>
      </c>
      <c r="BC45" s="23" t="str">
        <f>SpellNumber(L45,BB45)</f>
        <v> Zero Only</v>
      </c>
      <c r="IE45" s="34"/>
      <c r="IF45" s="34"/>
      <c r="IG45" s="34"/>
      <c r="IH45" s="34"/>
      <c r="II45" s="34"/>
    </row>
    <row r="46" spans="1:243" s="33" customFormat="1" ht="17.25">
      <c r="A46" s="59" t="s">
        <v>41</v>
      </c>
      <c r="B46" s="59"/>
      <c r="C46" s="98" t="str">
        <f>SpellNumber($E$2,BB44)</f>
        <v>INR Zero Only</v>
      </c>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100"/>
      <c r="IE46" s="34"/>
      <c r="IF46" s="34"/>
      <c r="IG46" s="34"/>
      <c r="IH46" s="34"/>
      <c r="II46" s="34"/>
    </row>
    <row r="47" spans="3:243" s="14" customFormat="1" ht="14.25">
      <c r="C47" s="55"/>
      <c r="D47" s="73"/>
      <c r="E47" s="55"/>
      <c r="F47" s="35"/>
      <c r="G47" s="35"/>
      <c r="H47" s="35"/>
      <c r="I47" s="35"/>
      <c r="J47" s="35"/>
      <c r="K47" s="35"/>
      <c r="L47" s="35"/>
      <c r="M47" s="35"/>
      <c r="O47" s="35"/>
      <c r="BA47" s="35"/>
      <c r="BC47" s="35"/>
      <c r="IE47" s="15"/>
      <c r="IF47" s="15"/>
      <c r="IG47" s="15"/>
      <c r="IH47" s="15"/>
      <c r="II47" s="15"/>
    </row>
  </sheetData>
  <sheetProtection password="CA9C" sheet="1" selectLockedCells="1"/>
  <mergeCells count="8">
    <mergeCell ref="A9:BC9"/>
    <mergeCell ref="C46:BC46"/>
    <mergeCell ref="A1:L1"/>
    <mergeCell ref="A4:BC4"/>
    <mergeCell ref="A5:BC5"/>
    <mergeCell ref="A6:BC6"/>
    <mergeCell ref="A7:BC7"/>
    <mergeCell ref="B8:BC8"/>
  </mergeCells>
  <dataValidations count="21">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4:F19 F21:F26 F28 F30:F32 F34:F38 D13:D43 F40:F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4:Q38 Q21:Q26 Q28 Q30:Q32 Q14:Q19 Q40:Q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4:R38 R21:R26 R28 R30:R32 R14:R19 R40:R4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4:O38 N21:O26 N28:O28 N30:O32 N14:O19 N40:O43">
      <formula1>0</formula1>
      <formula2>999999999999999</formula2>
    </dataValidation>
    <dataValidation type="list" showInputMessage="1" showErrorMessage="1" sqref="I34:I38 I21:I26 I28 I30:I32 I14:I19 I40:I43">
      <formula1>"Excess(+), Less(-)"</formula1>
    </dataValidation>
    <dataValidation allowBlank="1" showInputMessage="1" showErrorMessage="1" promptTitle="Addition / Deduction" prompt="Please Choose the correct One" sqref="J34:J38 J21:J26 J28 J30:J32 J14:J19 J40:J43"/>
    <dataValidation type="list" allowBlank="1" showInputMessage="1" showErrorMessage="1" sqref="K34:K38 K21:K26 K28 K30:K32 K14:K19 K40:K43">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34:H38 G21:H26 G28:H28 G30:H32 G14:H19 G40:H4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4:M38 M21:M26 M28 M30:M32 M14:M19 M40:M43">
      <formula1>0</formula1>
      <formula2>999999999999999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5">
      <formula1>IF(E45&lt;&gt;"Select",0,-1)</formula1>
      <formula2>IF(E45&lt;&gt;"Select",99.99,-1)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IF(E45&lt;&gt;"Select",99.9,0)</formula2>
    </dataValidation>
    <dataValidation type="list" showInputMessage="1" showErrorMessage="1" promptTitle="Less or Excess" prompt="Please select either LESS  ( - )  or  EXCESS  ( + )" errorTitle="Please enter valid values only" error="Please select either LESS ( - ) or  EXCESS  ( + )" sqref="E45">
      <formula1>IF(ISBLANK(F45),$A$3:$C$3,$B$3:$C$3)</formula1>
    </dataValidation>
    <dataValidation type="list" showInputMessage="1" showErrorMessage="1" promptTitle="Option C1 or D1" prompt="Please select the Option C1 or Option D1" errorTitle="Please enter valid values only" error="Please select the Option C1 or Option D1" sqref="D4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allowBlank="1" showInputMessage="1" showErrorMessage="1" sqref="L41 L42 L13 L14 L15 L16 L17 L18 L19 L20 L21 L22 L23 L24 L25 L26 L27 L28 L29 L30 L31 L32 L33 L34 L35 L36 L37 L38 L39 L40 L43">
      <formula1>"INR"</formula1>
    </dataValidation>
    <dataValidation allowBlank="1" showInputMessage="1" showErrorMessage="1" promptTitle="Units" prompt="Please enter Units in text" sqref="E13:E43"/>
    <dataValidation type="decimal" allowBlank="1" showInputMessage="1" showErrorMessage="1" errorTitle="Invalid Entry" error="Only Numeric Values are allowed. " sqref="A13:A43">
      <formula1>0</formula1>
      <formula2>999999999999999</formula2>
    </dataValidation>
    <dataValidation allowBlank="1" showInputMessage="1" showErrorMessage="1" promptTitle="Itemcode/Make" prompt="Please enter text" sqref="C13:C43"/>
  </dataValidations>
  <printOptions/>
  <pageMargins left="0.5511811023622047" right="0.31496062992125984" top="0.5905511811023623" bottom="0.5118110236220472" header="0.31496062992125984" footer="0.31496062992125984"/>
  <pageSetup fitToHeight="0" fitToWidth="1"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107" t="s">
        <v>2</v>
      </c>
      <c r="F6" s="107"/>
      <c r="G6" s="107"/>
      <c r="H6" s="107"/>
      <c r="I6" s="107"/>
      <c r="J6" s="107"/>
      <c r="K6" s="107"/>
    </row>
    <row r="7" spans="5:11" ht="14.25">
      <c r="E7" s="107"/>
      <c r="F7" s="107"/>
      <c r="G7" s="107"/>
      <c r="H7" s="107"/>
      <c r="I7" s="107"/>
      <c r="J7" s="107"/>
      <c r="K7" s="107"/>
    </row>
    <row r="8" spans="5:11" ht="14.25">
      <c r="E8" s="107"/>
      <c r="F8" s="107"/>
      <c r="G8" s="107"/>
      <c r="H8" s="107"/>
      <c r="I8" s="107"/>
      <c r="J8" s="107"/>
      <c r="K8" s="107"/>
    </row>
    <row r="9" spans="5:11" ht="14.25">
      <c r="E9" s="107"/>
      <c r="F9" s="107"/>
      <c r="G9" s="107"/>
      <c r="H9" s="107"/>
      <c r="I9" s="107"/>
      <c r="J9" s="107"/>
      <c r="K9" s="107"/>
    </row>
    <row r="10" spans="5:11" ht="14.25">
      <c r="E10" s="107"/>
      <c r="F10" s="107"/>
      <c r="G10" s="107"/>
      <c r="H10" s="107"/>
      <c r="I10" s="107"/>
      <c r="J10" s="107"/>
      <c r="K10" s="107"/>
    </row>
    <row r="11" spans="5:11" ht="14.25">
      <c r="E11" s="107"/>
      <c r="F11" s="107"/>
      <c r="G11" s="107"/>
      <c r="H11" s="107"/>
      <c r="I11" s="107"/>
      <c r="J11" s="107"/>
      <c r="K11" s="107"/>
    </row>
    <row r="12" spans="5:11" ht="14.25">
      <c r="E12" s="107"/>
      <c r="F12" s="107"/>
      <c r="G12" s="107"/>
      <c r="H12" s="107"/>
      <c r="I12" s="107"/>
      <c r="J12" s="107"/>
      <c r="K12" s="107"/>
    </row>
    <row r="13" spans="5:11" ht="14.25">
      <c r="E13" s="107"/>
      <c r="F13" s="107"/>
      <c r="G13" s="107"/>
      <c r="H13" s="107"/>
      <c r="I13" s="107"/>
      <c r="J13" s="107"/>
      <c r="K13" s="107"/>
    </row>
    <row r="14" spans="5:11" ht="14.25">
      <c r="E14" s="107"/>
      <c r="F14" s="107"/>
      <c r="G14" s="107"/>
      <c r="H14" s="107"/>
      <c r="I14" s="107"/>
      <c r="J14" s="107"/>
      <c r="K14" s="10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AEGCLU034</cp:lastModifiedBy>
  <cp:lastPrinted>2023-01-21T08:40:52Z</cp:lastPrinted>
  <dcterms:created xsi:type="dcterms:W3CDTF">2009-01-30T06:42:42Z</dcterms:created>
  <dcterms:modified xsi:type="dcterms:W3CDTF">2023-01-21T10:25:36Z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bk6IQKrMH/i9B7w94GBm2EVeoGw=</vt:lpwstr>
  </property>
</Properties>
</file>