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450" tabRatio="838" firstSheet="2" activeTab="2"/>
  </bookViews>
  <sheets>
    <sheet name="BoQ1" sheetId="1" state="veryHidden" r:id="rId1"/>
    <sheet name="BoQ2" sheetId="2" state="veryHidden" r:id="rId2"/>
    <sheet name="Macros" sheetId="3" r:id="rId3"/>
  </sheets>
  <externalReferences>
    <externalReference r:id="rId6"/>
    <externalReference r:id="rId7"/>
  </externalReferences>
  <definedNames>
    <definedName name="_BAA1">#REF!</definedName>
    <definedName name="_xlfn.SINGLE" hidden="1">#NAME?</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'BoQ1'!$A$1:$BC$52</definedName>
    <definedName name="_xlnm.Print_Area" localSheetId="1">'BoQ2'!$A$1:$BC$52</definedName>
    <definedName name="_xlnm.Print_Titles" localSheetId="0">'BoQ1'!$11:$11</definedName>
    <definedName name="_xlnm.Print_Titles" localSheetId="1">'BoQ2'!$11:$11</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<sst xmlns="http://schemas.openxmlformats.org/spreadsheetml/2006/main" count="713" uniqueCount="114">
  <si>
    <t>Sl.
No.</t>
  </si>
  <si>
    <t>Item Code / Make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</si>
  <si>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</si>
  <si>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</si>
  <si>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</si>
  <si>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</si>
  <si>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</si>
  <si>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</si>
  <si>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</si>
  <si>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</si>
  <si>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</si>
  <si>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</si>
  <si>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</si>
  <si>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</si>
  <si>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</si>
  <si>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</si>
  <si>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</si>
  <si>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</si>
  <si>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</si>
  <si>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</si>
  <si>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</si>
  <si>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</si>
  <si>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</si>
  <si>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</si>
  <si>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</si>
  <si>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</si>
  <si>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</si>
  <si>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</si>
  <si>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</si>
  <si>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</si>
  <si>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</si>
  <si>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</si>
  <si>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</si>
  <si>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</si>
  <si>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</si>
  <si>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</si>
  <si>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</si>
  <si>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Construction of chamber for 100mm sluice plates</t>
  </si>
  <si>
    <t>item2</t>
  </si>
  <si>
    <t>item5</t>
  </si>
  <si>
    <t>Total in Figures</t>
  </si>
  <si>
    <t>Select</t>
  </si>
  <si>
    <t>Full Conversion</t>
  </si>
  <si>
    <t>Quoted Rate in Words</t>
  </si>
  <si>
    <t>Quoted Rate in Figures</t>
  </si>
  <si>
    <t>Name of the Bidder/ Bidding Firm / Company :</t>
  </si>
  <si>
    <t>Set</t>
  </si>
  <si>
    <t>Item 6</t>
  </si>
  <si>
    <t>Item 7</t>
  </si>
  <si>
    <t>Item 8</t>
  </si>
  <si>
    <t>Item 9</t>
  </si>
  <si>
    <t>Item 10</t>
  </si>
  <si>
    <t>Item 11</t>
  </si>
  <si>
    <t>Item 12</t>
  </si>
  <si>
    <t>Freight and Insurance Charges ( incl Unloading &amp; Stacking)</t>
  </si>
  <si>
    <t>Nos.</t>
  </si>
  <si>
    <t>Item 13</t>
  </si>
  <si>
    <t>Item 14</t>
  </si>
  <si>
    <t>Item 15</t>
  </si>
  <si>
    <t>Item 16</t>
  </si>
  <si>
    <t>Item 17</t>
  </si>
  <si>
    <t>Item 18</t>
  </si>
  <si>
    <t>Item 19</t>
  </si>
  <si>
    <t>Item 20</t>
  </si>
  <si>
    <t>Item 21</t>
  </si>
  <si>
    <t>Item 22</t>
  </si>
  <si>
    <t>Item 23</t>
  </si>
  <si>
    <t>Item 24</t>
  </si>
  <si>
    <t>Item 1</t>
  </si>
  <si>
    <t>Item 2</t>
  </si>
  <si>
    <t>Item 3</t>
  </si>
  <si>
    <t>Item 4</t>
  </si>
  <si>
    <t>Item 5</t>
  </si>
  <si>
    <t>Tender Inviting Authority: CGM (PPandD), AEGCL</t>
  </si>
  <si>
    <r>
      <t xml:space="preserve">Estimated Rate
in
</t>
    </r>
    <r>
      <rPr>
        <b/>
        <sz val="12"/>
        <color indexed="10"/>
        <rFont val="Arial"/>
        <family val="2"/>
      </rPr>
      <t>Rs.      P</t>
    </r>
  </si>
  <si>
    <r>
      <rPr>
        <b/>
        <sz val="12"/>
        <color indexed="30"/>
        <rFont val="Arial"/>
        <family val="2"/>
      </rPr>
      <t xml:space="preserve">Unit RATE 
(exclusive of taxes)
</t>
    </r>
    <r>
      <rPr>
        <b/>
        <sz val="12"/>
        <rFont val="Arial"/>
        <family val="2"/>
      </rPr>
      <t xml:space="preserve">In </t>
    </r>
    <r>
      <rPr>
        <b/>
        <sz val="12"/>
        <color indexed="10"/>
        <rFont val="Arial"/>
        <family val="2"/>
      </rPr>
      <t>Figures</t>
    </r>
    <r>
      <rPr>
        <b/>
        <sz val="12"/>
        <rFont val="Arial"/>
        <family val="2"/>
      </rPr>
      <t xml:space="preserve"> To be entered by the </t>
    </r>
    <r>
      <rPr>
        <b/>
        <sz val="12"/>
        <color indexed="10"/>
        <rFont val="Arial"/>
        <family val="2"/>
      </rPr>
      <t>Bidder</t>
    </r>
    <r>
      <rPr>
        <b/>
        <sz val="12"/>
        <rFont val="Arial"/>
        <family val="2"/>
      </rPr>
      <t xml:space="preserve"> in
</t>
    </r>
    <r>
      <rPr>
        <b/>
        <sz val="12"/>
        <color indexed="10"/>
        <rFont val="Arial"/>
        <family val="2"/>
      </rPr>
      <t>Rs.      P</t>
    </r>
    <r>
      <rPr>
        <b/>
        <sz val="12"/>
        <rFont val="Arial"/>
        <family val="2"/>
      </rPr>
      <t xml:space="preserve">
 </t>
    </r>
  </si>
  <si>
    <r>
      <rPr>
        <b/>
        <sz val="12"/>
        <color indexed="30"/>
        <rFont val="Arial"/>
        <family val="2"/>
      </rPr>
      <t>TOTAL AMOUNT  (Without Taxes)</t>
    </r>
    <r>
      <rPr>
        <b/>
        <sz val="12"/>
        <color indexed="18"/>
        <rFont val="Arial"/>
        <family val="2"/>
      </rPr>
      <t xml:space="preserve">
in
</t>
    </r>
    <r>
      <rPr>
        <b/>
        <sz val="12"/>
        <color indexed="10"/>
        <rFont val="Arial"/>
        <family val="2"/>
      </rPr>
      <t>Rs.      P</t>
    </r>
  </si>
  <si>
    <t>Lightning arrester</t>
  </si>
  <si>
    <t>132kV Voltage rating,40kv,120kV,10kA</t>
  </si>
  <si>
    <t xml:space="preserve">Current Transformers </t>
  </si>
  <si>
    <t>132kV voltage rating, CORE1 ,200-400/1-1,400/1,145kV</t>
  </si>
  <si>
    <t>Potential Transformer</t>
  </si>
  <si>
    <t>132 kV Voltage rating, 132√3, 110√3, 145kV</t>
  </si>
  <si>
    <t>Capacitive voltage transformer</t>
  </si>
  <si>
    <t>132kV Voltage rating, 145kV, 500VA, 275kV/650kVp</t>
  </si>
  <si>
    <t>Circuit Breaker</t>
  </si>
  <si>
    <t>132 kV voltage rating, (+-)650kV peak, 40kA, 10kA, 145kV, 3150A</t>
  </si>
  <si>
    <t>Isolator motor operated without earthswitch</t>
  </si>
  <si>
    <t>AC/DC 415V, 3PHASE.0.37/0.75KW</t>
  </si>
  <si>
    <t>Isolator motor operated with earthswitch</t>
  </si>
  <si>
    <t>Transformer HV bushing</t>
  </si>
  <si>
    <t>132kV For ABB make 25MVA 132/33kV Transformer</t>
  </si>
  <si>
    <t>Transformer neutral bushing 132kV For ABB make 25MVA 132/33kV Transformer</t>
  </si>
  <si>
    <t>BCU 132kV Model No 7SJ6631-5JB90-1FE0/BB, SIEMENS</t>
  </si>
  <si>
    <t>Distance protection relay Model No REL650,ABB</t>
  </si>
  <si>
    <t>OC/EF Relay Model No 7SJ6611-5DB90-1FG0/BB, SIEMENS</t>
  </si>
  <si>
    <t>Differential relay Model No RET670,ABB</t>
  </si>
  <si>
    <t>33kV Equipments</t>
  </si>
  <si>
    <t>33kV voltage rating , 40kA/30kV</t>
  </si>
  <si>
    <t>33kV Voltage rating , CORE 600-300/1-1,25kA, 36kV</t>
  </si>
  <si>
    <t>Potential Transformer 33kV voltage arting, LTD, 33√3, 110√3, 36kV</t>
  </si>
  <si>
    <t>Circuit Breaker 33kV Voltage rating, 40kA,30kV, 3150A</t>
  </si>
  <si>
    <t>Isolator motor operated without earthswitch, 33kV voltage rating,AC/DC, 415V,3PHASE,0.37/0.75KW</t>
  </si>
  <si>
    <t>Transformer LV bushing, 33kV Voltage rating, For ABB make 25MVA (132/33)kV Transformer</t>
  </si>
  <si>
    <t>BCU 33kV Model No 7SJ6631-5JB90-1FE0/BB, SIEMENS</t>
  </si>
  <si>
    <t>SAS SPARE EQUIPMENTS</t>
  </si>
  <si>
    <t>Inverter. Rating 3KVA, Input V/pH/Hz:- 110V DC, Output V/pH/Hz:-230V 1P 50Hz, DC Voltage :-110V DC</t>
  </si>
  <si>
    <t>BCU Model No 650/F650, Make: Ge Power Management SL</t>
  </si>
  <si>
    <t>Contract No:</t>
  </si>
  <si>
    <r>
      <rPr>
        <b/>
        <u val="single"/>
        <sz val="13"/>
        <rFont val="Arial"/>
        <family val="2"/>
      </rPr>
      <t xml:space="preserve"> SCHEDULE 1 - SUPPLY</t>
    </r>
    <r>
      <rPr>
        <b/>
        <sz val="13"/>
        <rFont val="Arial"/>
        <family val="2"/>
      </rPr>
      <t xml:space="preserve">
</t>
    </r>
    <r>
      <rPr>
        <b/>
        <sz val="13"/>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</si>
  <si>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u val="single"/>
        <sz val="13"/>
        <rFont val="Arial"/>
        <family val="2"/>
      </rPr>
      <t xml:space="preserve"> SCHEDULE 2 - F&amp;I</t>
    </r>
    <r>
      <rPr>
        <b/>
        <sz val="13"/>
        <rFont val="Arial"/>
        <family val="2"/>
      </rPr>
      <t xml:space="preserve">
</t>
    </r>
    <r>
      <rPr>
        <b/>
        <sz val="13"/>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</si>
  <si>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Isolator motor operated with 02 earthswitch, 33kV voltage rating,AC/DC, 415V,3PHASE,0.37/0.75KW</t>
  </si>
  <si>
    <t>HG FUSE/DO FUGE for station transformer for ( 33/0.443)kV Voltage rating</t>
  </si>
  <si>
    <t>Name of Work: Procurement of spare equipment against 132/33kV AIIMS GSS at Changsari, Guwahati</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</si>
</sst>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8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4"/>
      <color indexed="10"/>
      <name val="Arial"/>
      <family val="2"/>
    </font>
    <font>
      <sz val="8"/>
      <name val="Calibri"/>
      <family val="2"/>
    </font>
    <font>
      <b/>
      <sz val="16"/>
      <color indexed="8"/>
      <name val="Calibri"/>
      <family val="2"/>
    </font>
    <font>
      <sz val="10"/>
      <name val="Arial"/>
      <family val="2"/>
    </font>
    <font>
      <b/>
      <sz val="11"/>
      <color indexed="10"/>
      <name val="Arial"/>
      <family val="2"/>
    </font>
    <font>
      <b/>
      <sz val="12"/>
      <color indexed="10"/>
      <name val="Arial"/>
      <family val="2"/>
    </font>
    <font>
      <b/>
      <sz val="12"/>
      <name val="Arial"/>
      <family val="2"/>
    </font>
    <font>
      <sz val="14"/>
      <name val="Arial"/>
      <family val="2"/>
    </font>
    <font>
      <b/>
      <sz val="14"/>
      <name val="Arial"/>
      <family val="2"/>
    </font>
    <font>
      <b/>
      <sz val="12"/>
      <color indexed="30"/>
      <name val="Arial"/>
      <family val="2"/>
    </font>
    <font>
      <b/>
      <sz val="12"/>
      <color indexed="18"/>
      <name val="Arial"/>
      <family val="2"/>
    </font>
    <font>
      <b/>
      <sz val="14"/>
      <name val="Arial Narrow"/>
      <family val="2"/>
    </font>
    <font>
      <sz val="14"/>
      <name val="Arial Narrow"/>
      <family val="2"/>
    </font>
    <font>
      <b/>
      <sz val="13"/>
      <color indexed="8"/>
      <name val="Arial"/>
      <family val="2"/>
    </font>
    <font>
      <b/>
      <sz val="13"/>
      <name val="Arial"/>
      <family val="2"/>
    </font>
    <font>
      <b/>
      <u val="single"/>
      <sz val="13"/>
      <name val="Arial"/>
      <family val="2"/>
    </font>
    <font>
      <b/>
      <sz val="13"/>
      <color indexed="10"/>
      <name val="Arial"/>
      <family val="2"/>
    </font>
    <font>
      <b/>
      <sz val="14"/>
      <color indexed="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31"/>
      <name val="Arial"/>
      <family val="2"/>
    </font>
    <font>
      <sz val="11"/>
      <color indexed="23"/>
      <name val="Calibri"/>
      <family val="2"/>
    </font>
    <font>
      <b/>
      <sz val="11"/>
      <color indexed="16"/>
      <name val="Arial"/>
      <family val="2"/>
    </font>
    <font>
      <b/>
      <sz val="12"/>
      <color indexed="16"/>
      <name val="Arial"/>
      <family val="2"/>
    </font>
    <font>
      <b/>
      <sz val="14"/>
      <color indexed="17"/>
      <name val="Arial"/>
      <family val="2"/>
    </font>
    <font>
      <sz val="14"/>
      <color indexed="8"/>
      <name val="Courier New"/>
      <family val="3"/>
    </font>
    <font>
      <b/>
      <sz val="14"/>
      <color indexed="8"/>
      <name val="Arial Narrow"/>
      <family val="2"/>
    </font>
    <font>
      <sz val="14"/>
      <color indexed="8"/>
      <name val="Arial Narrow"/>
      <family val="2"/>
    </font>
    <font>
      <b/>
      <u val="single"/>
      <sz val="16"/>
      <color indexed="10"/>
      <name val="Arial"/>
      <family val="2"/>
    </font>
    <font>
      <b/>
      <u val="single"/>
      <sz val="13"/>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sz val="11"/>
      <color rgb="FF800000"/>
      <name val="Arial"/>
      <family val="2"/>
    </font>
    <font>
      <b/>
      <sz val="12"/>
      <color rgb="FF800000"/>
      <name val="Arial"/>
      <family val="2"/>
    </font>
    <font>
      <b/>
      <sz val="14"/>
      <color rgb="FF007A37"/>
      <name val="Arial"/>
      <family val="2"/>
    </font>
    <font>
      <sz val="14"/>
      <color rgb="FF000000"/>
      <name val="Courier New"/>
      <family val="3"/>
    </font>
    <font>
      <b/>
      <sz val="14"/>
      <color rgb="FF00B050"/>
      <name val="Arial"/>
      <family val="2"/>
    </font>
    <font>
      <b/>
      <sz val="12"/>
      <color rgb="FF000066"/>
      <name val="Arial"/>
      <family val="2"/>
    </font>
    <font>
      <b/>
      <sz val="14"/>
      <color rgb="FF000000"/>
      <name val="Arial Narrow"/>
      <family val="2"/>
    </font>
    <font>
      <sz val="14"/>
      <color rgb="FF000000"/>
      <name val="Arial Narrow"/>
      <family val="2"/>
    </font>
    <font>
      <b/>
      <sz val="14"/>
      <color rgb="FF00000A"/>
      <name val="Arial Narrow"/>
      <family val="2"/>
    </font>
    <font>
      <sz val="14"/>
      <color rgb="FF00000A"/>
      <name val="Arial Narrow"/>
      <family val="2"/>
    </font>
    <font>
      <b/>
      <sz val="14"/>
      <color theme="1"/>
      <name val="Arial Narrow"/>
      <family val="2"/>
    </font>
    <font>
      <b/>
      <u val="single"/>
      <sz val="16"/>
      <color rgb="FFFF0000"/>
      <name val="Arial"/>
      <family val="2"/>
    </font>
    <font>
      <b/>
      <u val="single"/>
      <sz val="13"/>
      <color theme="0" tint="-0.499969989061355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top style="thin"/>
      <bottom style="thin"/>
    </border>
    <border>
      <left style="thin"/>
      <right style="medium"/>
      <top style="thin"/>
      <bottom/>
    </border>
    <border>
      <left/>
      <right style="thin"/>
      <top style="thin"/>
      <bottom/>
    </border>
    <border>
      <left/>
      <right/>
      <top/>
      <bottom style="thin"/>
    </border>
    <border>
      <left style="thin"/>
      <right style="thin"/>
      <top/>
      <bottom/>
    </border>
    <border>
      <left style="thin"/>
      <right/>
      <top/>
      <bottom/>
    </border>
    <border>
      <left style="thin"/>
      <right style="thin"/>
      <top/>
      <bottom style="thin"/>
    </border>
    <border>
      <left style="thin"/>
      <right style="medium"/>
      <top style="thin"/>
      <bottom style="thin"/>
    </border>
    <border>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29">
    <xf numFmtId="0" fontId="0" fillId="0" borderId="0" xfId="0" applyFont="1" applyAlignment="1">
      <alignment/>
    </xf>
    <xf numFmtId="0" fontId="3" fillId="0" borderId="0" xfId="55" applyNumberFormat="1" applyFont="1" applyFill="1" applyBorder="1" applyAlignment="1">
      <alignment vertical="center"/>
      <protection/>
    </xf>
    <xf numFmtId="0" fontId="68" fillId="0" borderId="0" xfId="55" applyNumberFormat="1" applyFont="1" applyFill="1" applyBorder="1" applyAlignment="1" applyProtection="1">
      <alignment vertical="center"/>
      <protection locked="0"/>
    </xf>
    <xf numFmtId="0" fontId="68" fillId="0" borderId="0" xfId="55" applyNumberFormat="1" applyFont="1" applyFill="1" applyBorder="1" applyAlignment="1">
      <alignment vertical="center"/>
      <protection/>
    </xf>
    <xf numFmtId="0" fontId="69" fillId="0" borderId="0" xfId="56" applyNumberFormat="1" applyFont="1" applyFill="1" applyBorder="1" applyAlignment="1" applyProtection="1">
      <alignment horizontal="center" vertical="center"/>
      <protection/>
    </xf>
    <xf numFmtId="0" fontId="2" fillId="0" borderId="0" xfId="55" applyNumberFormat="1" applyFont="1" applyFill="1" applyBorder="1" applyAlignment="1">
      <alignment vertical="center"/>
      <protection/>
    </xf>
    <xf numFmtId="0" fontId="4" fillId="0" borderId="0" xfId="55" applyNumberFormat="1" applyFont="1" applyFill="1" applyBorder="1" applyAlignment="1">
      <alignment horizontal="left"/>
      <protection/>
    </xf>
    <xf numFmtId="0" fontId="70" fillId="0" borderId="0" xfId="55" applyNumberFormat="1" applyFont="1" applyFill="1" applyBorder="1" applyAlignment="1">
      <alignment horizontal="left"/>
      <protection/>
    </xf>
    <xf numFmtId="0" fontId="3" fillId="0" borderId="0" xfId="55" applyNumberFormat="1" applyFont="1" applyFill="1" applyAlignment="1" applyProtection="1">
      <alignment vertical="center"/>
      <protection locked="0"/>
    </xf>
    <xf numFmtId="0" fontId="68" fillId="0" borderId="0" xfId="55" applyNumberFormat="1" applyFont="1" applyFill="1" applyAlignment="1" applyProtection="1">
      <alignment vertical="center"/>
      <protection locked="0"/>
    </xf>
    <xf numFmtId="0" fontId="3" fillId="0" borderId="0" xfId="55" applyNumberFormat="1" applyFont="1" applyFill="1" applyAlignment="1">
      <alignment vertical="center"/>
      <protection/>
    </xf>
    <xf numFmtId="0" fontId="68" fillId="0" borderId="0" xfId="55" applyNumberFormat="1" applyFont="1" applyFill="1" applyAlignment="1">
      <alignment vertical="center"/>
      <protection/>
    </xf>
    <xf numFmtId="0" fontId="3" fillId="0" borderId="0" xfId="55" applyNumberFormat="1" applyFont="1" applyFill="1">
      <alignment/>
      <protection/>
    </xf>
    <xf numFmtId="0" fontId="68" fillId="0" borderId="0" xfId="55" applyNumberFormat="1" applyFont="1" applyFill="1">
      <alignment/>
      <protection/>
    </xf>
    <xf numFmtId="0" fontId="2" fillId="0" borderId="10" xfId="55" applyNumberFormat="1" applyFont="1" applyFill="1" applyBorder="1" applyAlignment="1">
      <alignment horizontal="center" vertical="top" wrapText="1"/>
      <protection/>
    </xf>
    <xf numFmtId="0" fontId="3" fillId="0" borderId="0" xfId="55" applyNumberFormat="1" applyFont="1" applyFill="1" applyAlignment="1">
      <alignment vertical="top"/>
      <protection/>
    </xf>
    <xf numFmtId="0" fontId="68" fillId="0" borderId="0" xfId="55" applyNumberFormat="1" applyFont="1" applyFill="1" applyAlignment="1">
      <alignment vertical="top"/>
      <protection/>
    </xf>
    <xf numFmtId="0" fontId="71" fillId="0" borderId="11" xfId="56" applyNumberFormat="1" applyFont="1" applyFill="1" applyBorder="1" applyAlignment="1">
      <alignment vertical="top"/>
      <protection/>
    </xf>
    <xf numFmtId="0" fontId="3" fillId="0" borderId="11" xfId="55" applyNumberFormat="1" applyFont="1" applyFill="1" applyBorder="1" applyAlignment="1" applyProtection="1">
      <alignment vertical="top"/>
      <protection/>
    </xf>
    <xf numFmtId="0" fontId="9" fillId="0" borderId="11" xfId="56" applyNumberFormat="1" applyFont="1" applyFill="1" applyBorder="1" applyAlignment="1" applyProtection="1">
      <alignment vertical="center" wrapText="1"/>
      <protection locked="0"/>
    </xf>
    <xf numFmtId="0" fontId="9" fillId="0" borderId="11" xfId="61" applyNumberFormat="1" applyFont="1" applyFill="1" applyBorder="1" applyAlignment="1" applyProtection="1">
      <alignment vertical="center" wrapText="1"/>
      <protection locked="0"/>
    </xf>
    <xf numFmtId="0" fontId="3" fillId="0" borderId="0" xfId="55" applyNumberFormat="1" applyFont="1" applyFill="1" applyAlignment="1" applyProtection="1">
      <alignment vertical="top"/>
      <protection/>
    </xf>
    <xf numFmtId="0" fontId="68" fillId="0" borderId="0" xfId="55" applyNumberFormat="1" applyFont="1" applyFill="1" applyAlignment="1" applyProtection="1">
      <alignment vertical="top"/>
      <protection/>
    </xf>
    <xf numFmtId="0" fontId="0" fillId="0" borderId="0" xfId="55" applyNumberFormat="1" applyFill="1">
      <alignment/>
      <protection/>
    </xf>
    <xf numFmtId="0" fontId="8" fillId="0" borderId="0" xfId="56" applyNumberFormat="1" applyFill="1">
      <alignment/>
      <protection/>
    </xf>
    <xf numFmtId="0" fontId="72" fillId="0" borderId="0" xfId="55" applyNumberFormat="1" applyFont="1" applyFill="1">
      <alignment/>
      <protection/>
    </xf>
    <xf numFmtId="10" fontId="73" fillId="33" borderId="11" xfId="61" applyNumberFormat="1" applyFont="1" applyFill="1" applyBorder="1" applyAlignment="1">
      <alignment horizontal="center" vertical="center"/>
    </xf>
    <xf numFmtId="0" fontId="69" fillId="0" borderId="0" xfId="57" applyNumberFormat="1" applyFont="1" applyFill="1" applyBorder="1" applyAlignment="1" applyProtection="1">
      <alignment horizontal="center" vertical="center"/>
      <protection/>
    </xf>
    <xf numFmtId="0" fontId="3" fillId="0" borderId="0" xfId="55" applyNumberFormat="1" applyFont="1" applyFill="1" applyBorder="1" applyAlignment="1">
      <alignment horizontal="center" vertical="center"/>
      <protection/>
    </xf>
    <xf numFmtId="0" fontId="2" fillId="0" borderId="11" xfId="55" applyNumberFormat="1" applyFont="1" applyFill="1" applyBorder="1" applyAlignment="1">
      <alignment horizontal="center" vertical="center" wrapText="1"/>
      <protection/>
    </xf>
    <xf numFmtId="0" fontId="2" fillId="0" borderId="10" xfId="55" applyNumberFormat="1" applyFont="1" applyFill="1" applyBorder="1" applyAlignment="1">
      <alignment horizontal="center" vertical="center" wrapText="1"/>
      <protection/>
    </xf>
    <xf numFmtId="0" fontId="0" fillId="0" borderId="0" xfId="55" applyNumberFormat="1" applyFill="1" applyAlignment="1">
      <alignment horizontal="center" vertical="center"/>
      <protection/>
    </xf>
    <xf numFmtId="0" fontId="71" fillId="0" borderId="12" xfId="55" applyNumberFormat="1" applyFont="1" applyFill="1" applyBorder="1" applyAlignment="1" applyProtection="1">
      <alignment horizontal="center" vertical="center"/>
      <protection/>
    </xf>
    <xf numFmtId="0" fontId="74" fillId="33" borderId="11" xfId="56" applyNumberFormat="1" applyFont="1" applyFill="1" applyBorder="1" applyAlignment="1" applyProtection="1">
      <alignment horizontal="center" vertical="center" wrapText="1"/>
      <protection locked="0"/>
    </xf>
    <xf numFmtId="0" fontId="2" fillId="0" borderId="13" xfId="56" applyNumberFormat="1" applyFont="1" applyFill="1" applyBorder="1" applyAlignment="1">
      <alignment horizontal="left" vertical="center"/>
      <protection/>
    </xf>
    <xf numFmtId="0" fontId="2" fillId="0" borderId="14" xfId="56" applyNumberFormat="1" applyFont="1" applyFill="1" applyBorder="1" applyAlignment="1">
      <alignment horizontal="left" vertical="center"/>
      <protection/>
    </xf>
    <xf numFmtId="0" fontId="10" fillId="0" borderId="11" xfId="56" applyNumberFormat="1" applyFont="1" applyFill="1" applyBorder="1" applyAlignment="1" applyProtection="1">
      <alignment horizontal="center" vertical="center" wrapText="1"/>
      <protection/>
    </xf>
    <xf numFmtId="172" fontId="75" fillId="0" borderId="15" xfId="56" applyNumberFormat="1" applyFont="1" applyFill="1" applyBorder="1" applyAlignment="1">
      <alignment horizontal="right" vertical="center"/>
      <protection/>
    </xf>
    <xf numFmtId="0" fontId="0" fillId="0" borderId="0" xfId="55" applyNumberFormat="1" applyFill="1" applyAlignment="1">
      <alignment vertical="center"/>
      <protection/>
    </xf>
    <xf numFmtId="172" fontId="5" fillId="0" borderId="16" xfId="56" applyNumberFormat="1" applyFont="1" applyFill="1" applyBorder="1" applyAlignment="1">
      <alignment horizontal="right" vertical="center"/>
      <protection/>
    </xf>
    <xf numFmtId="2" fontId="69" fillId="0" borderId="0" xfId="57" applyNumberFormat="1" applyFont="1" applyFill="1" applyBorder="1" applyAlignment="1" applyProtection="1">
      <alignment horizontal="center" vertical="center"/>
      <protection/>
    </xf>
    <xf numFmtId="2" fontId="3" fillId="0" borderId="0" xfId="55" applyNumberFormat="1" applyFont="1" applyFill="1" applyBorder="1" applyAlignment="1">
      <alignment horizontal="center" vertical="center"/>
      <protection/>
    </xf>
    <xf numFmtId="2" fontId="2" fillId="0" borderId="11" xfId="55" applyNumberFormat="1" applyFont="1" applyFill="1" applyBorder="1" applyAlignment="1">
      <alignment horizontal="center" vertical="center" wrapText="1"/>
      <protection/>
    </xf>
    <xf numFmtId="2" fontId="2" fillId="0" borderId="10" xfId="55" applyNumberFormat="1" applyFont="1" applyFill="1" applyBorder="1" applyAlignment="1">
      <alignment horizontal="center" vertical="center" wrapText="1"/>
      <protection/>
    </xf>
    <xf numFmtId="2" fontId="10" fillId="0" borderId="11" xfId="56" applyNumberFormat="1" applyFont="1" applyFill="1" applyBorder="1" applyAlignment="1" applyProtection="1">
      <alignment horizontal="center" vertical="center" wrapText="1"/>
      <protection locked="0"/>
    </xf>
    <xf numFmtId="2" fontId="0" fillId="0" borderId="0" xfId="55" applyNumberFormat="1" applyFill="1" applyAlignment="1">
      <alignment horizontal="center" vertical="center"/>
      <protection/>
    </xf>
    <xf numFmtId="0" fontId="3" fillId="0" borderId="10" xfId="56" applyNumberFormat="1" applyFont="1" applyFill="1" applyBorder="1" applyAlignment="1">
      <alignment horizontal="center" vertical="center" wrapText="1"/>
      <protection/>
    </xf>
    <xf numFmtId="0" fontId="3" fillId="34" borderId="0" xfId="55" applyNumberFormat="1" applyFont="1" applyFill="1" applyAlignment="1">
      <alignment vertical="top"/>
      <protection/>
    </xf>
    <xf numFmtId="0" fontId="68" fillId="34" borderId="0" xfId="55" applyNumberFormat="1" applyFont="1" applyFill="1" applyAlignment="1">
      <alignment vertical="top"/>
      <protection/>
    </xf>
    <xf numFmtId="0" fontId="5" fillId="0" borderId="17" xfId="56" applyNumberFormat="1" applyFont="1" applyFill="1" applyBorder="1" applyAlignment="1">
      <alignment horizontal="center" vertical="top"/>
      <protection/>
    </xf>
    <xf numFmtId="0" fontId="76" fillId="0" borderId="10" xfId="56" applyNumberFormat="1" applyFont="1" applyFill="1" applyBorder="1" applyAlignment="1">
      <alignment horizontal="center" vertical="center" wrapText="1" readingOrder="1"/>
      <protection/>
    </xf>
    <xf numFmtId="2" fontId="12" fillId="0" borderId="10" xfId="56" applyNumberFormat="1" applyFont="1" applyFill="1" applyBorder="1" applyAlignment="1">
      <alignment horizontal="center" vertical="center"/>
      <protection/>
    </xf>
    <xf numFmtId="0" fontId="12" fillId="0" borderId="10" xfId="55" applyNumberFormat="1" applyFont="1" applyFill="1" applyBorder="1" applyAlignment="1">
      <alignment horizontal="center" vertical="center"/>
      <protection/>
    </xf>
    <xf numFmtId="0" fontId="12" fillId="0" borderId="10" xfId="55" applyNumberFormat="1" applyFont="1" applyFill="1" applyBorder="1" applyAlignment="1" applyProtection="1">
      <alignment horizontal="center" vertical="center"/>
      <protection/>
    </xf>
    <xf numFmtId="0" fontId="13" fillId="0" borderId="10" xfId="55" applyNumberFormat="1" applyFont="1" applyFill="1" applyBorder="1" applyAlignment="1" applyProtection="1">
      <alignment horizontal="center" vertical="top" wrapText="1"/>
      <protection/>
    </xf>
    <xf numFmtId="0" fontId="13" fillId="0" borderId="18" xfId="55" applyNumberFormat="1" applyFont="1" applyFill="1" applyBorder="1" applyAlignment="1">
      <alignment horizontal="center" vertical="top" wrapText="1"/>
      <protection/>
    </xf>
    <xf numFmtId="0" fontId="13" fillId="0" borderId="10" xfId="55" applyNumberFormat="1" applyFont="1" applyFill="1" applyBorder="1" applyAlignment="1">
      <alignment horizontal="center" vertical="top" wrapText="1"/>
      <protection/>
    </xf>
    <xf numFmtId="0" fontId="12" fillId="0" borderId="10" xfId="56" applyNumberFormat="1" applyFont="1" applyFill="1" applyBorder="1" applyAlignment="1">
      <alignment horizontal="center" vertical="center" wrapText="1"/>
      <protection/>
    </xf>
    <xf numFmtId="2" fontId="13" fillId="33" borderId="10" xfId="55" applyNumberFormat="1" applyFont="1" applyFill="1" applyBorder="1" applyAlignment="1" applyProtection="1">
      <alignment horizontal="center" vertical="center"/>
      <protection locked="0"/>
    </xf>
    <xf numFmtId="2" fontId="13" fillId="0" borderId="10" xfId="55" applyNumberFormat="1" applyFont="1" applyFill="1" applyBorder="1" applyAlignment="1" applyProtection="1">
      <alignment horizontal="center" vertical="top" wrapText="1"/>
      <protection/>
    </xf>
    <xf numFmtId="2" fontId="13" fillId="0" borderId="11" xfId="55" applyNumberFormat="1" applyFont="1" applyFill="1" applyBorder="1" applyAlignment="1">
      <alignment horizontal="center" vertical="top" wrapText="1"/>
      <protection/>
    </xf>
    <xf numFmtId="2" fontId="13" fillId="0" borderId="10" xfId="55" applyNumberFormat="1" applyFont="1" applyFill="1" applyBorder="1" applyAlignment="1">
      <alignment horizontal="center" vertical="top" wrapText="1"/>
      <protection/>
    </xf>
    <xf numFmtId="2" fontId="77" fillId="0" borderId="10" xfId="55" applyNumberFormat="1" applyFont="1" applyFill="1" applyBorder="1" applyAlignment="1">
      <alignment horizontal="center" vertical="top" wrapText="1"/>
      <protection/>
    </xf>
    <xf numFmtId="0" fontId="12" fillId="0" borderId="19" xfId="56" applyNumberFormat="1" applyFont="1" applyFill="1" applyBorder="1" applyAlignment="1">
      <alignment horizontal="center" vertical="center"/>
      <protection/>
    </xf>
    <xf numFmtId="0" fontId="12" fillId="0" borderId="0" xfId="56" applyNumberFormat="1" applyFont="1" applyFill="1" applyBorder="1" applyAlignment="1">
      <alignment horizontal="center" vertical="center"/>
      <protection/>
    </xf>
    <xf numFmtId="172" fontId="12" fillId="0" borderId="0" xfId="55" applyNumberFormat="1" applyFont="1" applyFill="1" applyAlignment="1">
      <alignment horizontal="center" vertical="center"/>
      <protection/>
    </xf>
    <xf numFmtId="0" fontId="12" fillId="0" borderId="10" xfId="56" applyNumberFormat="1" applyFont="1" applyFill="1" applyBorder="1" applyAlignment="1">
      <alignment horizontal="center" vertical="top"/>
      <protection/>
    </xf>
    <xf numFmtId="0" fontId="13" fillId="0" borderId="10" xfId="55" applyNumberFormat="1" applyFont="1" applyFill="1" applyBorder="1" applyAlignment="1" applyProtection="1">
      <alignment horizontal="center" vertical="top"/>
      <protection/>
    </xf>
    <xf numFmtId="0" fontId="12" fillId="0" borderId="10" xfId="55" applyNumberFormat="1" applyFont="1" applyFill="1" applyBorder="1" applyAlignment="1">
      <alignment horizontal="center" vertical="top"/>
      <protection/>
    </xf>
    <xf numFmtId="0" fontId="13" fillId="0" borderId="10" xfId="55" applyNumberFormat="1" applyFont="1" applyFill="1" applyBorder="1" applyAlignment="1" applyProtection="1">
      <alignment horizontal="center" vertical="top"/>
      <protection locked="0"/>
    </xf>
    <xf numFmtId="2" fontId="12" fillId="0" borderId="10" xfId="56" applyNumberFormat="1" applyFont="1" applyFill="1" applyBorder="1" applyAlignment="1">
      <alignment horizontal="center" vertical="top"/>
      <protection/>
    </xf>
    <xf numFmtId="2" fontId="13" fillId="0" borderId="10" xfId="55" applyNumberFormat="1" applyFont="1" applyFill="1" applyBorder="1" applyAlignment="1" applyProtection="1">
      <alignment horizontal="center" vertical="top"/>
      <protection locked="0"/>
    </xf>
    <xf numFmtId="0" fontId="12" fillId="0" borderId="0" xfId="56" applyNumberFormat="1" applyFont="1" applyFill="1" applyBorder="1" applyAlignment="1">
      <alignment horizontal="center" vertical="top"/>
      <protection/>
    </xf>
    <xf numFmtId="0" fontId="12" fillId="0" borderId="17" xfId="56" applyNumberFormat="1" applyFont="1" applyFill="1" applyBorder="1" applyAlignment="1">
      <alignment horizontal="center" vertical="top"/>
      <protection/>
    </xf>
    <xf numFmtId="172" fontId="12" fillId="0" borderId="0" xfId="55" applyNumberFormat="1" applyFont="1" applyFill="1" applyAlignment="1">
      <alignment horizontal="center" vertical="top"/>
      <protection/>
    </xf>
    <xf numFmtId="0" fontId="11" fillId="0" borderId="11" xfId="55" applyNumberFormat="1" applyFont="1" applyFill="1" applyBorder="1" applyAlignment="1">
      <alignment horizontal="center" vertical="top" wrapText="1"/>
      <protection/>
    </xf>
    <xf numFmtId="0" fontId="11" fillId="0" borderId="11" xfId="55" applyNumberFormat="1" applyFont="1" applyFill="1" applyBorder="1" applyAlignment="1">
      <alignment horizontal="center" vertical="center" wrapText="1"/>
      <protection/>
    </xf>
    <xf numFmtId="2" fontId="11" fillId="0" borderId="11" xfId="55" applyNumberFormat="1" applyFont="1" applyFill="1" applyBorder="1" applyAlignment="1">
      <alignment horizontal="center" vertical="center" wrapText="1"/>
      <protection/>
    </xf>
    <xf numFmtId="0" fontId="11" fillId="0" borderId="12" xfId="56" applyNumberFormat="1" applyFont="1" applyFill="1" applyBorder="1" applyAlignment="1">
      <alignment horizontal="center" vertical="top" wrapText="1"/>
      <protection/>
    </xf>
    <xf numFmtId="0" fontId="78" fillId="0" borderId="11" xfId="56" applyNumberFormat="1" applyFont="1" applyFill="1" applyBorder="1" applyAlignment="1">
      <alignment horizontal="center" vertical="top" wrapText="1"/>
      <protection/>
    </xf>
    <xf numFmtId="0" fontId="78" fillId="0" borderId="11" xfId="56" applyNumberFormat="1" applyFont="1" applyFill="1" applyBorder="1" applyAlignment="1">
      <alignment horizontal="center" vertical="center" wrapText="1"/>
      <protection/>
    </xf>
    <xf numFmtId="2" fontId="5" fillId="0" borderId="10" xfId="56" applyNumberFormat="1" applyFont="1" applyFill="1" applyBorder="1" applyAlignment="1">
      <alignment horizontal="center" vertical="center"/>
      <protection/>
    </xf>
    <xf numFmtId="0" fontId="13" fillId="0" borderId="20" xfId="55" applyNumberFormat="1" applyFont="1" applyFill="1" applyBorder="1" applyAlignment="1" applyProtection="1">
      <alignment horizontal="center" vertical="top"/>
      <protection locked="0"/>
    </xf>
    <xf numFmtId="0" fontId="13" fillId="0" borderId="21" xfId="56" applyNumberFormat="1" applyFont="1" applyFill="1" applyBorder="1" applyAlignment="1">
      <alignment horizontal="center" vertical="center"/>
      <protection/>
    </xf>
    <xf numFmtId="172" fontId="13" fillId="0" borderId="21" xfId="56" applyNumberFormat="1" applyFont="1" applyFill="1" applyBorder="1" applyAlignment="1">
      <alignment horizontal="center" vertical="center"/>
      <protection/>
    </xf>
    <xf numFmtId="0" fontId="17" fillId="0" borderId="10" xfId="56" applyNumberFormat="1" applyFont="1" applyFill="1" applyBorder="1" applyAlignment="1">
      <alignment horizontal="center" vertical="center"/>
      <protection/>
    </xf>
    <xf numFmtId="2" fontId="13" fillId="0" borderId="21" xfId="56" applyNumberFormat="1" applyFont="1" applyFill="1" applyBorder="1" applyAlignment="1">
      <alignment horizontal="center" vertical="center"/>
      <protection/>
    </xf>
    <xf numFmtId="2" fontId="13" fillId="34" borderId="21" xfId="56" applyNumberFormat="1" applyFont="1" applyFill="1" applyBorder="1" applyAlignment="1">
      <alignment horizontal="center" vertical="center"/>
      <protection/>
    </xf>
    <xf numFmtId="2" fontId="13" fillId="34" borderId="10" xfId="55" applyNumberFormat="1" applyFont="1" applyFill="1" applyBorder="1" applyAlignment="1" applyProtection="1">
      <alignment horizontal="center" vertical="top"/>
      <protection locked="0"/>
    </xf>
    <xf numFmtId="2" fontId="13" fillId="34" borderId="10" xfId="55" applyNumberFormat="1" applyFont="1" applyFill="1" applyBorder="1" applyAlignment="1" applyProtection="1">
      <alignment horizontal="center" vertical="top" wrapText="1"/>
      <protection/>
    </xf>
    <xf numFmtId="2" fontId="13" fillId="34" borderId="11" xfId="55" applyNumberFormat="1" applyFont="1" applyFill="1" applyBorder="1" applyAlignment="1">
      <alignment horizontal="center" vertical="top" wrapText="1"/>
      <protection/>
    </xf>
    <xf numFmtId="2" fontId="13" fillId="34" borderId="10" xfId="55" applyNumberFormat="1" applyFont="1" applyFill="1" applyBorder="1" applyAlignment="1">
      <alignment horizontal="center" vertical="top" wrapText="1"/>
      <protection/>
    </xf>
    <xf numFmtId="2" fontId="77" fillId="34" borderId="10" xfId="55" applyNumberFormat="1" applyFont="1" applyFill="1" applyBorder="1" applyAlignment="1">
      <alignment horizontal="center" vertical="top" wrapText="1"/>
      <protection/>
    </xf>
    <xf numFmtId="0" fontId="79" fillId="0" borderId="10" xfId="0" applyFont="1" applyFill="1" applyBorder="1" applyAlignment="1">
      <alignment vertical="center" wrapText="1"/>
    </xf>
    <xf numFmtId="0" fontId="80" fillId="0" borderId="10" xfId="0" applyFont="1" applyFill="1" applyBorder="1" applyAlignment="1">
      <alignment vertical="center" wrapText="1"/>
    </xf>
    <xf numFmtId="0" fontId="81" fillId="0" borderId="10" xfId="0" applyFont="1" applyFill="1" applyBorder="1" applyAlignment="1">
      <alignment vertical="center" wrapText="1"/>
    </xf>
    <xf numFmtId="0" fontId="81" fillId="0" borderId="0" xfId="0" applyFont="1" applyFill="1" applyAlignment="1">
      <alignment vertical="center" wrapText="1"/>
    </xf>
    <xf numFmtId="0" fontId="82" fillId="0" borderId="10" xfId="0" applyFont="1" applyFill="1" applyBorder="1" applyAlignment="1">
      <alignment vertical="center" wrapText="1"/>
    </xf>
    <xf numFmtId="0" fontId="16" fillId="0" borderId="10" xfId="0" applyFont="1" applyFill="1" applyBorder="1" applyAlignment="1">
      <alignment vertical="center" wrapText="1"/>
    </xf>
    <xf numFmtId="0" fontId="19" fillId="0" borderId="13" xfId="56" applyNumberFormat="1" applyFont="1" applyFill="1" applyBorder="1" applyAlignment="1" applyProtection="1">
      <alignment horizontal="left" vertical="top" wrapText="1"/>
      <protection/>
    </xf>
    <xf numFmtId="2" fontId="17" fillId="0" borderId="10" xfId="56" applyNumberFormat="1" applyFont="1" applyFill="1" applyBorder="1" applyAlignment="1">
      <alignment horizontal="center" vertical="center"/>
      <protection/>
    </xf>
    <xf numFmtId="0" fontId="17" fillId="0" borderId="10" xfId="55" applyNumberFormat="1" applyFont="1" applyFill="1" applyBorder="1" applyAlignment="1">
      <alignment horizontal="center" vertical="center"/>
      <protection/>
    </xf>
    <xf numFmtId="2" fontId="16" fillId="0" borderId="21" xfId="56" applyNumberFormat="1" applyFont="1" applyFill="1" applyBorder="1" applyAlignment="1">
      <alignment horizontal="center" vertical="center"/>
      <protection/>
    </xf>
    <xf numFmtId="0" fontId="16" fillId="0" borderId="21" xfId="56" applyNumberFormat="1" applyFont="1" applyFill="1" applyBorder="1" applyAlignment="1">
      <alignment horizontal="center" vertical="center"/>
      <protection/>
    </xf>
    <xf numFmtId="2" fontId="16" fillId="34" borderId="21" xfId="56" applyNumberFormat="1" applyFont="1" applyFill="1" applyBorder="1" applyAlignment="1">
      <alignment horizontal="center" vertical="center"/>
      <protection/>
    </xf>
    <xf numFmtId="2" fontId="22" fillId="0" borderId="10" xfId="56" applyNumberFormat="1" applyFont="1" applyFill="1" applyBorder="1" applyAlignment="1">
      <alignment horizontal="center" vertical="center"/>
      <protection/>
    </xf>
    <xf numFmtId="0" fontId="17" fillId="0" borderId="10" xfId="56" applyNumberFormat="1" applyFont="1" applyFill="1" applyBorder="1" applyAlignment="1">
      <alignment horizontal="center" vertical="center" wrapText="1"/>
      <protection/>
    </xf>
    <xf numFmtId="0" fontId="83" fillId="0" borderId="10" xfId="0" applyFont="1" applyFill="1" applyBorder="1" applyAlignment="1">
      <alignment vertical="center" wrapText="1"/>
    </xf>
    <xf numFmtId="0" fontId="81" fillId="0" borderId="0" xfId="0" applyFont="1" applyFill="1" applyAlignment="1">
      <alignment vertical="center"/>
    </xf>
    <xf numFmtId="0" fontId="16" fillId="0" borderId="20" xfId="0" applyFont="1" applyFill="1" applyBorder="1" applyAlignment="1">
      <alignment vertical="center" wrapText="1"/>
    </xf>
    <xf numFmtId="0" fontId="17" fillId="0" borderId="10" xfId="0" applyFont="1" applyFill="1" applyBorder="1" applyAlignment="1">
      <alignment vertical="center" wrapText="1"/>
    </xf>
    <xf numFmtId="0" fontId="16" fillId="0" borderId="10" xfId="56" applyNumberFormat="1" applyFont="1" applyFill="1" applyBorder="1" applyAlignment="1">
      <alignment horizontal="center" vertical="center"/>
      <protection/>
    </xf>
    <xf numFmtId="0" fontId="19" fillId="0" borderId="13" xfId="55" applyNumberFormat="1" applyFont="1" applyFill="1" applyBorder="1" applyAlignment="1">
      <alignment horizontal="center" vertical="center" wrapText="1"/>
      <protection/>
    </xf>
    <xf numFmtId="0" fontId="19" fillId="0" borderId="14" xfId="55" applyNumberFormat="1" applyFont="1" applyFill="1" applyBorder="1" applyAlignment="1">
      <alignment horizontal="center" vertical="center" wrapText="1"/>
      <protection/>
    </xf>
    <xf numFmtId="0" fontId="19" fillId="0" borderId="22" xfId="55" applyNumberFormat="1" applyFont="1" applyFill="1" applyBorder="1" applyAlignment="1">
      <alignment horizontal="center" vertical="center" wrapText="1"/>
      <protection/>
    </xf>
    <xf numFmtId="0" fontId="5" fillId="0" borderId="13" xfId="56" applyNumberFormat="1" applyFont="1" applyFill="1" applyBorder="1" applyAlignment="1">
      <alignment horizontal="center" vertical="center" wrapText="1"/>
      <protection/>
    </xf>
    <xf numFmtId="0" fontId="5" fillId="0" borderId="14" xfId="56" applyNumberFormat="1" applyFont="1" applyFill="1" applyBorder="1" applyAlignment="1">
      <alignment horizontal="center" vertical="center" wrapText="1"/>
      <protection/>
    </xf>
    <xf numFmtId="0" fontId="5" fillId="0" borderId="22" xfId="56" applyNumberFormat="1" applyFont="1" applyFill="1" applyBorder="1" applyAlignment="1">
      <alignment horizontal="center" vertical="center" wrapText="1"/>
      <protection/>
    </xf>
    <xf numFmtId="0" fontId="84" fillId="0" borderId="0" xfId="55" applyNumberFormat="1" applyFont="1" applyFill="1" applyBorder="1" applyAlignment="1">
      <alignment horizontal="right" vertical="top"/>
      <protection/>
    </xf>
    <xf numFmtId="0" fontId="18" fillId="0" borderId="0" xfId="55" applyNumberFormat="1" applyFont="1" applyFill="1" applyBorder="1" applyAlignment="1">
      <alignment horizontal="left" vertical="center" wrapText="1"/>
      <protection/>
    </xf>
    <xf numFmtId="0" fontId="85" fillId="0" borderId="17" xfId="55" applyNumberFormat="1" applyFont="1" applyFill="1" applyBorder="1" applyAlignment="1" applyProtection="1">
      <alignment horizontal="center" wrapText="1"/>
      <protection locked="0"/>
    </xf>
    <xf numFmtId="0" fontId="19" fillId="33" borderId="13" xfId="56" applyNumberFormat="1" applyFont="1" applyFill="1" applyBorder="1" applyAlignment="1" applyProtection="1">
      <alignment horizontal="left" vertical="top"/>
      <protection locked="0"/>
    </xf>
    <xf numFmtId="0" fontId="19" fillId="0" borderId="14" xfId="56" applyNumberFormat="1" applyFont="1" applyFill="1" applyBorder="1" applyAlignment="1" applyProtection="1">
      <alignment horizontal="left" vertical="top"/>
      <protection locked="0"/>
    </xf>
    <xf numFmtId="0" fontId="19" fillId="0" borderId="22" xfId="56" applyNumberFormat="1" applyFont="1" applyFill="1" applyBorder="1" applyAlignment="1" applyProtection="1">
      <alignment horizontal="left" vertical="top"/>
      <protection locked="0"/>
    </xf>
    <xf numFmtId="0" fontId="13" fillId="0" borderId="13" xfId="56" applyNumberFormat="1" applyFont="1" applyFill="1" applyBorder="1" applyAlignment="1">
      <alignment horizontal="center" vertical="center"/>
      <protection/>
    </xf>
    <xf numFmtId="0" fontId="13" fillId="0" borderId="22" xfId="56" applyNumberFormat="1" applyFont="1" applyFill="1" applyBorder="1" applyAlignment="1">
      <alignment horizontal="center" vertical="center"/>
      <protection/>
    </xf>
    <xf numFmtId="0" fontId="11" fillId="0" borderId="13" xfId="56" applyNumberFormat="1" applyFont="1" applyFill="1" applyBorder="1" applyAlignment="1">
      <alignment horizontal="center" vertical="center"/>
      <protection/>
    </xf>
    <xf numFmtId="0" fontId="11" fillId="0" borderId="22" xfId="56" applyNumberFormat="1" applyFont="1" applyFill="1" applyBorder="1" applyAlignment="1">
      <alignment horizontal="center" vertical="center"/>
      <protection/>
    </xf>
    <xf numFmtId="0" fontId="7" fillId="0" borderId="0" xfId="0" applyFont="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te" xfId="58"/>
    <cellStyle name="Output" xfId="59"/>
    <cellStyle name="Percent" xfId="60"/>
    <cellStyle name="Percent 2" xfId="61"/>
    <cellStyle name="Percent 3"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2305050</xdr:colOff>
      <xdr:row>1</xdr:row>
      <xdr:rowOff>0</xdr:rowOff>
    </xdr:to>
    <xdr:grpSp>
      <xdr:nvGrpSpPr>
        <xdr:cNvPr id="1" name="Group 1"/>
        <xdr:cNvGrpSpPr>
          <a:grpSpLocks noChangeAspect="1"/>
        </xdr:cNvGrpSpPr>
      </xdr:nvGrpSpPr>
      <xdr:grpSpPr>
        <a:xfrm>
          <a:off x="95250" y="95250"/>
          <a:ext cx="3086100"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2305050</xdr:colOff>
      <xdr:row>1</xdr:row>
      <xdr:rowOff>0</xdr:rowOff>
    </xdr:to>
    <xdr:grpSp>
      <xdr:nvGrpSpPr>
        <xdr:cNvPr id="1" name="Group 1"/>
        <xdr:cNvGrpSpPr>
          <a:grpSpLocks noChangeAspect="1"/>
        </xdr:cNvGrpSpPr>
      </xdr:nvGrpSpPr>
      <xdr:grpSpPr>
        <a:xfrm>
          <a:off x="95250" y="95250"/>
          <a:ext cx="30861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rnav\Documents\AEGCL\IIIT%20Bay\IIITBAY-%20Tender%20Doc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53"/>
  <sheetViews>
    <sheetView showGridLines="0" zoomScale="82" zoomScaleNormal="82" zoomScalePageLayoutView="0" workbookViewId="0" topLeftCell="A49">
      <selection activeCell="M44" sqref="M44"/>
    </sheetView>
  </sheetViews>
  <sheetFormatPr defaultColWidth="9.140625" defaultRowHeight="15"/>
  <cols>
    <col min="1" max="1" width="13.140625" style="23" customWidth="1"/>
    <col min="2" max="2" width="72.28125" style="23" customWidth="1"/>
    <col min="3" max="3" width="19.8515625" style="31" hidden="1" customWidth="1"/>
    <col min="4" max="4" width="14.57421875" style="45" customWidth="1"/>
    <col min="5" max="5" width="11.28125" style="31" customWidth="1"/>
    <col min="6" max="6" width="14.421875" style="23" hidden="1" customWidth="1"/>
    <col min="7" max="7" width="14.140625" style="23" hidden="1" customWidth="1"/>
    <col min="8" max="9" width="12.140625" style="23" hidden="1" customWidth="1"/>
    <col min="10" max="10" width="9.00390625" style="23" hidden="1" customWidth="1"/>
    <col min="11" max="11" width="19.57421875" style="23" hidden="1" customWidth="1"/>
    <col min="12" max="12" width="14.28125" style="23" hidden="1" customWidth="1"/>
    <col min="13" max="13" width="21.8515625" style="31" customWidth="1"/>
    <col min="14" max="14" width="15.28125" style="24" hidden="1" customWidth="1"/>
    <col min="15" max="15" width="14.28125" style="23" hidden="1" customWidth="1"/>
    <col min="16" max="16" width="17.28125" style="23" hidden="1" customWidth="1"/>
    <col min="17" max="17" width="18.421875" style="23" hidden="1" customWidth="1"/>
    <col min="18" max="18" width="17.421875" style="23" hidden="1" customWidth="1"/>
    <col min="19" max="19" width="14.7109375" style="23" hidden="1" customWidth="1"/>
    <col min="20" max="20" width="14.8515625" style="23" hidden="1" customWidth="1"/>
    <col min="21" max="21" width="16.421875" style="23" hidden="1" customWidth="1"/>
    <col min="22" max="22" width="13.00390625" style="23" hidden="1" customWidth="1"/>
    <col min="23" max="51" width="9.140625" style="23" hidden="1" customWidth="1"/>
    <col min="52" max="52" width="10.28125" style="23" hidden="1" customWidth="1"/>
    <col min="53" max="53" width="20.28125" style="38" customWidth="1"/>
    <col min="54" max="54" width="18.8515625" style="38" hidden="1" customWidth="1"/>
    <col min="55" max="55" width="43.57421875" style="31" customWidth="1"/>
    <col min="56" max="238" width="9.140625" style="23" customWidth="1"/>
    <col min="239" max="243" width="9.140625" style="25" customWidth="1"/>
    <col min="244" max="16384" width="9.140625" style="23" customWidth="1"/>
  </cols>
  <sheetData>
    <row r="1" spans="1:243" s="1" customFormat="1" ht="25.5" customHeight="1">
      <c r="A1" s="118" t="str">
        <f>B2&amp;" BoQ"</f>
        <v>Item Rate BoQ</v>
      </c>
      <c r="B1" s="118"/>
      <c r="C1" s="118"/>
      <c r="D1" s="118"/>
      <c r="E1" s="118"/>
      <c r="F1" s="118"/>
      <c r="G1" s="118"/>
      <c r="H1" s="118"/>
      <c r="I1" s="118"/>
      <c r="J1" s="118"/>
      <c r="K1" s="118"/>
      <c r="L1" s="118"/>
      <c r="M1" s="28"/>
      <c r="O1" s="2"/>
      <c r="P1" s="2"/>
      <c r="Q1" s="3"/>
      <c r="BC1" s="28"/>
      <c r="IE1" s="3"/>
      <c r="IF1" s="3"/>
      <c r="IG1" s="3"/>
      <c r="IH1" s="3"/>
      <c r="II1" s="3"/>
    </row>
    <row r="2" spans="1:55" s="1" customFormat="1" ht="25.5" customHeight="1" hidden="1">
      <c r="A2" s="4" t="s">
        <v>3</v>
      </c>
      <c r="B2" s="4" t="s">
        <v>4</v>
      </c>
      <c r="C2" s="27" t="s">
        <v>5</v>
      </c>
      <c r="D2" s="40" t="s">
        <v>6</v>
      </c>
      <c r="E2" s="4" t="s">
        <v>7</v>
      </c>
      <c r="J2" s="5"/>
      <c r="K2" s="5"/>
      <c r="L2" s="5"/>
      <c r="M2" s="28"/>
      <c r="O2" s="2"/>
      <c r="P2" s="2"/>
      <c r="Q2" s="3"/>
      <c r="BC2" s="28"/>
    </row>
    <row r="3" spans="1:243" s="1" customFormat="1" ht="30" customHeight="1" hidden="1">
      <c r="A3" s="1" t="s">
        <v>8</v>
      </c>
      <c r="C3" s="28" t="s">
        <v>9</v>
      </c>
      <c r="D3" s="41"/>
      <c r="E3" s="28"/>
      <c r="M3" s="28"/>
      <c r="BC3" s="28"/>
      <c r="IE3" s="3"/>
      <c r="IF3" s="3"/>
      <c r="IG3" s="3"/>
      <c r="IH3" s="3"/>
      <c r="II3" s="3"/>
    </row>
    <row r="4" spans="1:243" s="6" customFormat="1" ht="30.75" customHeight="1">
      <c r="A4" s="119" t="s">
        <v>73</v>
      </c>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IE4" s="7"/>
      <c r="IF4" s="7"/>
      <c r="IG4" s="7"/>
      <c r="IH4" s="7"/>
      <c r="II4" s="7"/>
    </row>
    <row r="5" spans="1:243" s="6" customFormat="1" ht="30.75" customHeight="1">
      <c r="A5" s="119" t="s">
        <v>113</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IE5" s="7"/>
      <c r="IF5" s="7"/>
      <c r="IG5" s="7"/>
      <c r="IH5" s="7"/>
      <c r="II5" s="7"/>
    </row>
    <row r="6" spans="1:243" s="6" customFormat="1" ht="30.75" customHeight="1">
      <c r="A6" s="119" t="s">
        <v>108</v>
      </c>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IE6" s="7"/>
      <c r="IF6" s="7"/>
      <c r="IG6" s="7"/>
      <c r="IH6" s="7"/>
      <c r="II6" s="7"/>
    </row>
    <row r="7" spans="1:243" s="6" customFormat="1" ht="29.25" customHeight="1" hidden="1">
      <c r="A7" s="120" t="s">
        <v>10</v>
      </c>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IE7" s="7"/>
      <c r="IF7" s="7"/>
      <c r="IG7" s="7"/>
      <c r="IH7" s="7"/>
      <c r="II7" s="7"/>
    </row>
    <row r="8" spans="1:243" s="8" customFormat="1" ht="115.5">
      <c r="A8" s="99" t="s">
        <v>45</v>
      </c>
      <c r="B8" s="121"/>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3"/>
      <c r="IE8" s="9"/>
      <c r="IF8" s="9"/>
      <c r="IG8" s="9"/>
      <c r="IH8" s="9"/>
      <c r="II8" s="9"/>
    </row>
    <row r="9" spans="1:243" s="10" customFormat="1" ht="61.5" customHeight="1">
      <c r="A9" s="112" t="s">
        <v>109</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4"/>
      <c r="IE9" s="11"/>
      <c r="IF9" s="11"/>
      <c r="IG9" s="11"/>
      <c r="IH9" s="11"/>
      <c r="II9" s="11"/>
    </row>
    <row r="10" spans="1:243" s="10" customFormat="1" ht="26.25" customHeight="1" hidden="1">
      <c r="A10" s="29" t="s">
        <v>11</v>
      </c>
      <c r="B10" s="29" t="s">
        <v>12</v>
      </c>
      <c r="C10" s="29" t="s">
        <v>12</v>
      </c>
      <c r="D10" s="42" t="s">
        <v>11</v>
      </c>
      <c r="E10" s="29" t="s">
        <v>12</v>
      </c>
      <c r="F10" s="29" t="s">
        <v>13</v>
      </c>
      <c r="G10" s="29" t="s">
        <v>13</v>
      </c>
      <c r="H10" s="29" t="s">
        <v>14</v>
      </c>
      <c r="I10" s="29" t="s">
        <v>12</v>
      </c>
      <c r="J10" s="29" t="s">
        <v>11</v>
      </c>
      <c r="K10" s="29" t="s">
        <v>15</v>
      </c>
      <c r="L10" s="29" t="s">
        <v>12</v>
      </c>
      <c r="M10" s="29" t="s">
        <v>11</v>
      </c>
      <c r="N10" s="29" t="s">
        <v>13</v>
      </c>
      <c r="O10" s="29" t="s">
        <v>13</v>
      </c>
      <c r="P10" s="29" t="s">
        <v>13</v>
      </c>
      <c r="Q10" s="29" t="s">
        <v>13</v>
      </c>
      <c r="R10" s="29" t="s">
        <v>14</v>
      </c>
      <c r="S10" s="29" t="s">
        <v>14</v>
      </c>
      <c r="T10" s="29" t="s">
        <v>13</v>
      </c>
      <c r="U10" s="29" t="s">
        <v>13</v>
      </c>
      <c r="V10" s="29" t="s">
        <v>13</v>
      </c>
      <c r="W10" s="29" t="s">
        <v>13</v>
      </c>
      <c r="X10" s="29" t="s">
        <v>14</v>
      </c>
      <c r="Y10" s="29" t="s">
        <v>14</v>
      </c>
      <c r="Z10" s="29" t="s">
        <v>13</v>
      </c>
      <c r="AA10" s="29" t="s">
        <v>13</v>
      </c>
      <c r="AB10" s="29" t="s">
        <v>13</v>
      </c>
      <c r="AC10" s="29" t="s">
        <v>13</v>
      </c>
      <c r="AD10" s="29" t="s">
        <v>14</v>
      </c>
      <c r="AE10" s="29" t="s">
        <v>14</v>
      </c>
      <c r="AF10" s="29" t="s">
        <v>13</v>
      </c>
      <c r="AG10" s="29" t="s">
        <v>13</v>
      </c>
      <c r="AH10" s="29" t="s">
        <v>13</v>
      </c>
      <c r="AI10" s="29" t="s">
        <v>13</v>
      </c>
      <c r="AJ10" s="29" t="s">
        <v>14</v>
      </c>
      <c r="AK10" s="29" t="s">
        <v>14</v>
      </c>
      <c r="AL10" s="29" t="s">
        <v>13</v>
      </c>
      <c r="AM10" s="29" t="s">
        <v>13</v>
      </c>
      <c r="AN10" s="29" t="s">
        <v>13</v>
      </c>
      <c r="AO10" s="29" t="s">
        <v>13</v>
      </c>
      <c r="AP10" s="29" t="s">
        <v>14</v>
      </c>
      <c r="AQ10" s="29" t="s">
        <v>14</v>
      </c>
      <c r="AR10" s="29" t="s">
        <v>13</v>
      </c>
      <c r="AS10" s="29" t="s">
        <v>13</v>
      </c>
      <c r="AT10" s="29" t="s">
        <v>11</v>
      </c>
      <c r="AU10" s="29" t="s">
        <v>11</v>
      </c>
      <c r="AV10" s="29" t="s">
        <v>14</v>
      </c>
      <c r="AW10" s="29" t="s">
        <v>14</v>
      </c>
      <c r="AX10" s="29" t="s">
        <v>11</v>
      </c>
      <c r="AY10" s="29" t="s">
        <v>11</v>
      </c>
      <c r="AZ10" s="29" t="s">
        <v>16</v>
      </c>
      <c r="BA10" s="29" t="s">
        <v>11</v>
      </c>
      <c r="BB10" s="29" t="s">
        <v>11</v>
      </c>
      <c r="BC10" s="29" t="s">
        <v>12</v>
      </c>
      <c r="IE10" s="11"/>
      <c r="IF10" s="11"/>
      <c r="IG10" s="11"/>
      <c r="IH10" s="11"/>
      <c r="II10" s="11"/>
    </row>
    <row r="11" spans="1:243" s="12" customFormat="1" ht="94.5" customHeight="1">
      <c r="A11" s="75" t="s">
        <v>0</v>
      </c>
      <c r="B11" s="75" t="s">
        <v>17</v>
      </c>
      <c r="C11" s="76" t="s">
        <v>1</v>
      </c>
      <c r="D11" s="77" t="s">
        <v>18</v>
      </c>
      <c r="E11" s="76" t="s">
        <v>19</v>
      </c>
      <c r="F11" s="75" t="s">
        <v>74</v>
      </c>
      <c r="G11" s="75"/>
      <c r="H11" s="75"/>
      <c r="I11" s="75" t="s">
        <v>20</v>
      </c>
      <c r="J11" s="75" t="s">
        <v>21</v>
      </c>
      <c r="K11" s="75" t="s">
        <v>22</v>
      </c>
      <c r="L11" s="75" t="s">
        <v>23</v>
      </c>
      <c r="M11" s="78" t="s">
        <v>75</v>
      </c>
      <c r="N11" s="75" t="s">
        <v>24</v>
      </c>
      <c r="O11" s="75" t="s">
        <v>25</v>
      </c>
      <c r="P11" s="75" t="s">
        <v>54</v>
      </c>
      <c r="Q11" s="75" t="s">
        <v>26</v>
      </c>
      <c r="R11" s="75"/>
      <c r="S11" s="75"/>
      <c r="T11" s="75" t="s">
        <v>27</v>
      </c>
      <c r="U11" s="75" t="s">
        <v>28</v>
      </c>
      <c r="V11" s="75" t="s">
        <v>29</v>
      </c>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9" t="s">
        <v>76</v>
      </c>
      <c r="BB11" s="79" t="s">
        <v>30</v>
      </c>
      <c r="BC11" s="80" t="s">
        <v>31</v>
      </c>
      <c r="IE11" s="13"/>
      <c r="IF11" s="13"/>
      <c r="IG11" s="13"/>
      <c r="IH11" s="13"/>
      <c r="II11" s="13"/>
    </row>
    <row r="12" spans="1:243" s="12" customFormat="1" ht="15" hidden="1">
      <c r="A12" s="14">
        <v>1</v>
      </c>
      <c r="B12" s="14">
        <v>2</v>
      </c>
      <c r="C12" s="30">
        <v>3</v>
      </c>
      <c r="D12" s="43">
        <v>4</v>
      </c>
      <c r="E12" s="30">
        <v>5</v>
      </c>
      <c r="F12" s="14">
        <v>6</v>
      </c>
      <c r="G12" s="14">
        <v>7</v>
      </c>
      <c r="H12" s="14">
        <v>8</v>
      </c>
      <c r="I12" s="14">
        <v>9</v>
      </c>
      <c r="J12" s="14">
        <v>10</v>
      </c>
      <c r="K12" s="14">
        <v>11</v>
      </c>
      <c r="L12" s="14">
        <v>12</v>
      </c>
      <c r="M12" s="30">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30">
        <v>53</v>
      </c>
      <c r="BB12" s="30">
        <v>54</v>
      </c>
      <c r="BC12" s="30">
        <v>55</v>
      </c>
      <c r="IE12" s="13"/>
      <c r="IF12" s="13"/>
      <c r="IG12" s="13"/>
      <c r="IH12" s="13"/>
      <c r="II12" s="13"/>
    </row>
    <row r="13" spans="1:243" s="15" customFormat="1" ht="18.75">
      <c r="A13" s="85">
        <v>1</v>
      </c>
      <c r="B13" s="93" t="s">
        <v>77</v>
      </c>
      <c r="C13" s="50"/>
      <c r="D13" s="51"/>
      <c r="E13" s="52"/>
      <c r="F13" s="66"/>
      <c r="G13" s="67"/>
      <c r="H13" s="67"/>
      <c r="I13" s="66"/>
      <c r="J13" s="68"/>
      <c r="K13" s="69"/>
      <c r="L13" s="69"/>
      <c r="M13" s="53"/>
      <c r="N13" s="82"/>
      <c r="O13" s="82"/>
      <c r="P13" s="54"/>
      <c r="Q13" s="82"/>
      <c r="R13" s="82"/>
      <c r="S13" s="55"/>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83"/>
      <c r="BB13" s="84"/>
      <c r="BC13" s="57"/>
      <c r="IE13" s="16">
        <v>1</v>
      </c>
      <c r="IF13" s="16" t="s">
        <v>32</v>
      </c>
      <c r="IG13" s="16" t="s">
        <v>33</v>
      </c>
      <c r="IH13" s="16">
        <v>10</v>
      </c>
      <c r="II13" s="16" t="s">
        <v>34</v>
      </c>
    </row>
    <row r="14" spans="1:243" s="15" customFormat="1" ht="18.75">
      <c r="A14" s="85">
        <v>1.1</v>
      </c>
      <c r="B14" s="94" t="s">
        <v>78</v>
      </c>
      <c r="C14" s="50" t="s">
        <v>68</v>
      </c>
      <c r="D14" s="100">
        <v>3</v>
      </c>
      <c r="E14" s="101" t="s">
        <v>55</v>
      </c>
      <c r="F14" s="70"/>
      <c r="G14" s="69"/>
      <c r="H14" s="69"/>
      <c r="I14" s="66" t="s">
        <v>36</v>
      </c>
      <c r="J14" s="68">
        <f>IF(I14="Less(-)",-1,1)</f>
        <v>1</v>
      </c>
      <c r="K14" s="69" t="s">
        <v>42</v>
      </c>
      <c r="L14" s="69" t="s">
        <v>7</v>
      </c>
      <c r="M14" s="58"/>
      <c r="N14" s="71"/>
      <c r="O14" s="71"/>
      <c r="P14" s="59"/>
      <c r="Q14" s="71"/>
      <c r="R14" s="71"/>
      <c r="S14" s="60"/>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2"/>
      <c r="AV14" s="61"/>
      <c r="AW14" s="61"/>
      <c r="AX14" s="61"/>
      <c r="AY14" s="61"/>
      <c r="AZ14" s="61"/>
      <c r="BA14" s="102">
        <f>total_amount_ba($B$2,$D$2,D14,F14,J14,K14,M14)</f>
        <v>0</v>
      </c>
      <c r="BB14" s="86">
        <f>BA14+SUM(N14:AZ14)</f>
        <v>0</v>
      </c>
      <c r="BC14" s="106" t="str">
        <f>SpellNumber(L14,BA14)</f>
        <v>INR Zero Only</v>
      </c>
      <c r="IE14" s="16">
        <v>1.02</v>
      </c>
      <c r="IF14" s="16" t="s">
        <v>37</v>
      </c>
      <c r="IG14" s="16" t="s">
        <v>38</v>
      </c>
      <c r="IH14" s="16">
        <v>213</v>
      </c>
      <c r="II14" s="16" t="s">
        <v>35</v>
      </c>
    </row>
    <row r="15" spans="1:243" s="15" customFormat="1" ht="18.75">
      <c r="A15" s="85">
        <v>2</v>
      </c>
      <c r="B15" s="107" t="s">
        <v>79</v>
      </c>
      <c r="C15" s="50"/>
      <c r="D15" s="100"/>
      <c r="E15" s="101"/>
      <c r="F15" s="66"/>
      <c r="G15" s="67"/>
      <c r="H15" s="67"/>
      <c r="I15" s="66"/>
      <c r="J15" s="68"/>
      <c r="K15" s="69"/>
      <c r="L15" s="69"/>
      <c r="M15" s="53"/>
      <c r="N15" s="82"/>
      <c r="O15" s="82"/>
      <c r="P15" s="54"/>
      <c r="Q15" s="82"/>
      <c r="R15" s="82"/>
      <c r="S15" s="55"/>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103"/>
      <c r="BB15" s="84"/>
      <c r="BC15" s="106"/>
      <c r="IE15" s="16">
        <v>1</v>
      </c>
      <c r="IF15" s="16" t="s">
        <v>32</v>
      </c>
      <c r="IG15" s="16" t="s">
        <v>33</v>
      </c>
      <c r="IH15" s="16">
        <v>10</v>
      </c>
      <c r="II15" s="16" t="s">
        <v>34</v>
      </c>
    </row>
    <row r="16" spans="1:243" s="15" customFormat="1" ht="18.75">
      <c r="A16" s="85">
        <v>2.1</v>
      </c>
      <c r="B16" s="94" t="s">
        <v>80</v>
      </c>
      <c r="C16" s="50" t="s">
        <v>69</v>
      </c>
      <c r="D16" s="100">
        <v>3</v>
      </c>
      <c r="E16" s="101" t="s">
        <v>55</v>
      </c>
      <c r="F16" s="70"/>
      <c r="G16" s="69"/>
      <c r="H16" s="69"/>
      <c r="I16" s="66" t="s">
        <v>36</v>
      </c>
      <c r="J16" s="68">
        <f>IF(I16="Less(-)",-1,1)</f>
        <v>1</v>
      </c>
      <c r="K16" s="69" t="s">
        <v>42</v>
      </c>
      <c r="L16" s="69" t="s">
        <v>7</v>
      </c>
      <c r="M16" s="58"/>
      <c r="N16" s="71"/>
      <c r="O16" s="71"/>
      <c r="P16" s="59"/>
      <c r="Q16" s="71"/>
      <c r="R16" s="71"/>
      <c r="S16" s="60"/>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2"/>
      <c r="AV16" s="61"/>
      <c r="AW16" s="61"/>
      <c r="AX16" s="61"/>
      <c r="AY16" s="61"/>
      <c r="AZ16" s="61"/>
      <c r="BA16" s="102">
        <f>total_amount_ba($B$2,$D$2,D16,F16,J16,K16,M16)</f>
        <v>0</v>
      </c>
      <c r="BB16" s="86">
        <f>BA16+SUM(N16:AZ16)</f>
        <v>0</v>
      </c>
      <c r="BC16" s="106" t="str">
        <f aca="true" t="shared" si="0" ref="BC16:BC49">SpellNumber(L16,BA16)</f>
        <v>INR Zero Only</v>
      </c>
      <c r="IE16" s="16">
        <v>1.02</v>
      </c>
      <c r="IF16" s="16" t="s">
        <v>37</v>
      </c>
      <c r="IG16" s="16" t="s">
        <v>38</v>
      </c>
      <c r="IH16" s="16">
        <v>213</v>
      </c>
      <c r="II16" s="16" t="s">
        <v>35</v>
      </c>
    </row>
    <row r="17" spans="1:243" s="15" customFormat="1" ht="18.75">
      <c r="A17" s="85">
        <v>3</v>
      </c>
      <c r="B17" s="95" t="s">
        <v>81</v>
      </c>
      <c r="C17" s="50"/>
      <c r="D17" s="100"/>
      <c r="E17" s="101"/>
      <c r="F17" s="66"/>
      <c r="G17" s="67"/>
      <c r="H17" s="67"/>
      <c r="I17" s="66"/>
      <c r="J17" s="68"/>
      <c r="K17" s="69"/>
      <c r="L17" s="69"/>
      <c r="M17" s="53"/>
      <c r="N17" s="82"/>
      <c r="O17" s="82"/>
      <c r="P17" s="54"/>
      <c r="Q17" s="82"/>
      <c r="R17" s="82"/>
      <c r="S17" s="55"/>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103"/>
      <c r="BB17" s="84"/>
      <c r="BC17" s="106"/>
      <c r="IE17" s="16">
        <v>1</v>
      </c>
      <c r="IF17" s="16" t="s">
        <v>32</v>
      </c>
      <c r="IG17" s="16" t="s">
        <v>33</v>
      </c>
      <c r="IH17" s="16">
        <v>10</v>
      </c>
      <c r="II17" s="16" t="s">
        <v>34</v>
      </c>
    </row>
    <row r="18" spans="1:243" s="15" customFormat="1" ht="18.75">
      <c r="A18" s="85">
        <v>3.1</v>
      </c>
      <c r="B18" s="94" t="s">
        <v>82</v>
      </c>
      <c r="C18" s="50" t="s">
        <v>70</v>
      </c>
      <c r="D18" s="100">
        <v>3</v>
      </c>
      <c r="E18" s="101" t="s">
        <v>55</v>
      </c>
      <c r="F18" s="70"/>
      <c r="G18" s="69"/>
      <c r="H18" s="69"/>
      <c r="I18" s="66" t="s">
        <v>36</v>
      </c>
      <c r="J18" s="68">
        <f>IF(I18="Less(-)",-1,1)</f>
        <v>1</v>
      </c>
      <c r="K18" s="69" t="s">
        <v>42</v>
      </c>
      <c r="L18" s="69" t="s">
        <v>7</v>
      </c>
      <c r="M18" s="58"/>
      <c r="N18" s="71"/>
      <c r="O18" s="71"/>
      <c r="P18" s="59"/>
      <c r="Q18" s="71"/>
      <c r="R18" s="71"/>
      <c r="S18" s="60"/>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2"/>
      <c r="AV18" s="61"/>
      <c r="AW18" s="61"/>
      <c r="AX18" s="61"/>
      <c r="AY18" s="61"/>
      <c r="AZ18" s="61"/>
      <c r="BA18" s="102">
        <f>total_amount_ba($B$2,$D$2,D18,F18,J18,K18,M18)</f>
        <v>0</v>
      </c>
      <c r="BB18" s="86">
        <f>BA18+SUM(N18:AZ18)</f>
        <v>0</v>
      </c>
      <c r="BC18" s="106" t="str">
        <f t="shared" si="0"/>
        <v>INR Zero Only</v>
      </c>
      <c r="IE18" s="16">
        <v>1.02</v>
      </c>
      <c r="IF18" s="16" t="s">
        <v>37</v>
      </c>
      <c r="IG18" s="16" t="s">
        <v>38</v>
      </c>
      <c r="IH18" s="16">
        <v>213</v>
      </c>
      <c r="II18" s="16" t="s">
        <v>35</v>
      </c>
    </row>
    <row r="19" spans="1:243" s="15" customFormat="1" ht="18.75">
      <c r="A19" s="85">
        <v>4</v>
      </c>
      <c r="B19" s="95" t="s">
        <v>83</v>
      </c>
      <c r="C19" s="50"/>
      <c r="D19" s="100"/>
      <c r="E19" s="101"/>
      <c r="F19" s="66"/>
      <c r="G19" s="67"/>
      <c r="H19" s="67"/>
      <c r="I19" s="66"/>
      <c r="J19" s="68"/>
      <c r="K19" s="69"/>
      <c r="L19" s="69"/>
      <c r="M19" s="53"/>
      <c r="N19" s="82"/>
      <c r="O19" s="82"/>
      <c r="P19" s="54"/>
      <c r="Q19" s="82"/>
      <c r="R19" s="82"/>
      <c r="S19" s="55"/>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103"/>
      <c r="BB19" s="84"/>
      <c r="BC19" s="106"/>
      <c r="IE19" s="16">
        <v>1</v>
      </c>
      <c r="IF19" s="16" t="s">
        <v>32</v>
      </c>
      <c r="IG19" s="16" t="s">
        <v>33</v>
      </c>
      <c r="IH19" s="16">
        <v>10</v>
      </c>
      <c r="II19" s="16" t="s">
        <v>34</v>
      </c>
    </row>
    <row r="20" spans="1:243" s="15" customFormat="1" ht="18.75">
      <c r="A20" s="85">
        <v>4.1</v>
      </c>
      <c r="B20" s="94" t="s">
        <v>84</v>
      </c>
      <c r="C20" s="50" t="s">
        <v>71</v>
      </c>
      <c r="D20" s="100">
        <v>3</v>
      </c>
      <c r="E20" s="101" t="s">
        <v>55</v>
      </c>
      <c r="F20" s="70"/>
      <c r="G20" s="69"/>
      <c r="H20" s="69"/>
      <c r="I20" s="66" t="s">
        <v>36</v>
      </c>
      <c r="J20" s="68">
        <f>IF(I20="Less(-)",-1,1)</f>
        <v>1</v>
      </c>
      <c r="K20" s="69" t="s">
        <v>42</v>
      </c>
      <c r="L20" s="69" t="s">
        <v>7</v>
      </c>
      <c r="M20" s="58"/>
      <c r="N20" s="71"/>
      <c r="O20" s="71"/>
      <c r="P20" s="59"/>
      <c r="Q20" s="71"/>
      <c r="R20" s="71"/>
      <c r="S20" s="60"/>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2"/>
      <c r="AV20" s="61"/>
      <c r="AW20" s="61"/>
      <c r="AX20" s="61"/>
      <c r="AY20" s="61"/>
      <c r="AZ20" s="61"/>
      <c r="BA20" s="102">
        <f>total_amount_ba($B$2,$D$2,D20,F20,J20,K20,M20)</f>
        <v>0</v>
      </c>
      <c r="BB20" s="86">
        <f>BA20+SUM(N20:AZ20)</f>
        <v>0</v>
      </c>
      <c r="BC20" s="106" t="str">
        <f t="shared" si="0"/>
        <v>INR Zero Only</v>
      </c>
      <c r="IE20" s="16">
        <v>1.02</v>
      </c>
      <c r="IF20" s="16" t="s">
        <v>37</v>
      </c>
      <c r="IG20" s="16" t="s">
        <v>38</v>
      </c>
      <c r="IH20" s="16">
        <v>213</v>
      </c>
      <c r="II20" s="16" t="s">
        <v>35</v>
      </c>
    </row>
    <row r="21" spans="1:243" s="15" customFormat="1" ht="18.75">
      <c r="A21" s="85">
        <v>5</v>
      </c>
      <c r="B21" s="96" t="s">
        <v>85</v>
      </c>
      <c r="C21" s="50"/>
      <c r="D21" s="100"/>
      <c r="E21" s="101"/>
      <c r="F21" s="66"/>
      <c r="G21" s="67"/>
      <c r="H21" s="67"/>
      <c r="I21" s="66"/>
      <c r="J21" s="68"/>
      <c r="K21" s="69"/>
      <c r="L21" s="69"/>
      <c r="M21" s="53"/>
      <c r="N21" s="82"/>
      <c r="O21" s="82"/>
      <c r="P21" s="54"/>
      <c r="Q21" s="82"/>
      <c r="R21" s="82"/>
      <c r="S21" s="55"/>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103"/>
      <c r="BB21" s="84"/>
      <c r="BC21" s="106"/>
      <c r="IE21" s="16">
        <v>1</v>
      </c>
      <c r="IF21" s="16" t="s">
        <v>32</v>
      </c>
      <c r="IG21" s="16" t="s">
        <v>33</v>
      </c>
      <c r="IH21" s="16">
        <v>10</v>
      </c>
      <c r="II21" s="16" t="s">
        <v>34</v>
      </c>
    </row>
    <row r="22" spans="1:243" s="15" customFormat="1" ht="18.75">
      <c r="A22" s="85">
        <v>5.1</v>
      </c>
      <c r="B22" s="94" t="s">
        <v>86</v>
      </c>
      <c r="C22" s="50" t="s">
        <v>72</v>
      </c>
      <c r="D22" s="100">
        <v>1</v>
      </c>
      <c r="E22" s="101" t="s">
        <v>46</v>
      </c>
      <c r="F22" s="70"/>
      <c r="G22" s="69"/>
      <c r="H22" s="69"/>
      <c r="I22" s="66" t="s">
        <v>36</v>
      </c>
      <c r="J22" s="68">
        <f>IF(I22="Less(-)",-1,1)</f>
        <v>1</v>
      </c>
      <c r="K22" s="69" t="s">
        <v>42</v>
      </c>
      <c r="L22" s="69" t="s">
        <v>7</v>
      </c>
      <c r="M22" s="58"/>
      <c r="N22" s="71"/>
      <c r="O22" s="71"/>
      <c r="P22" s="59"/>
      <c r="Q22" s="71"/>
      <c r="R22" s="71"/>
      <c r="S22" s="60"/>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2"/>
      <c r="AV22" s="61"/>
      <c r="AW22" s="61"/>
      <c r="AX22" s="61"/>
      <c r="AY22" s="61"/>
      <c r="AZ22" s="61"/>
      <c r="BA22" s="102">
        <f>total_amount_ba($B$2,$D$2,D22,F22,J22,K22,M22)</f>
        <v>0</v>
      </c>
      <c r="BB22" s="86">
        <f>BA22+SUM(N22:AZ22)</f>
        <v>0</v>
      </c>
      <c r="BC22" s="106" t="str">
        <f t="shared" si="0"/>
        <v>INR Zero Only</v>
      </c>
      <c r="IE22" s="16">
        <v>1.02</v>
      </c>
      <c r="IF22" s="16" t="s">
        <v>37</v>
      </c>
      <c r="IG22" s="16" t="s">
        <v>38</v>
      </c>
      <c r="IH22" s="16">
        <v>213</v>
      </c>
      <c r="II22" s="16" t="s">
        <v>35</v>
      </c>
    </row>
    <row r="23" spans="1:243" s="15" customFormat="1" ht="18.75">
      <c r="A23" s="85">
        <v>6</v>
      </c>
      <c r="B23" s="108" t="s">
        <v>87</v>
      </c>
      <c r="C23" s="50"/>
      <c r="D23" s="100"/>
      <c r="E23" s="101"/>
      <c r="F23" s="66"/>
      <c r="G23" s="67"/>
      <c r="H23" s="67"/>
      <c r="I23" s="66"/>
      <c r="J23" s="68"/>
      <c r="K23" s="69"/>
      <c r="L23" s="69"/>
      <c r="M23" s="53"/>
      <c r="N23" s="82"/>
      <c r="O23" s="82"/>
      <c r="P23" s="54"/>
      <c r="Q23" s="82"/>
      <c r="R23" s="82"/>
      <c r="S23" s="55"/>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103"/>
      <c r="BB23" s="84"/>
      <c r="BC23" s="106"/>
      <c r="IE23" s="16">
        <v>1</v>
      </c>
      <c r="IF23" s="16" t="s">
        <v>32</v>
      </c>
      <c r="IG23" s="16" t="s">
        <v>33</v>
      </c>
      <c r="IH23" s="16">
        <v>10</v>
      </c>
      <c r="II23" s="16" t="s">
        <v>34</v>
      </c>
    </row>
    <row r="24" spans="1:243" s="15" customFormat="1" ht="18.75">
      <c r="A24" s="85">
        <v>6.1</v>
      </c>
      <c r="B24" s="94" t="s">
        <v>88</v>
      </c>
      <c r="C24" s="50" t="s">
        <v>47</v>
      </c>
      <c r="D24" s="100">
        <v>1</v>
      </c>
      <c r="E24" s="101" t="s">
        <v>46</v>
      </c>
      <c r="F24" s="70"/>
      <c r="G24" s="69"/>
      <c r="H24" s="69"/>
      <c r="I24" s="66" t="s">
        <v>36</v>
      </c>
      <c r="J24" s="68">
        <f>IF(I24="Less(-)",-1,1)</f>
        <v>1</v>
      </c>
      <c r="K24" s="69" t="s">
        <v>42</v>
      </c>
      <c r="L24" s="69" t="s">
        <v>7</v>
      </c>
      <c r="M24" s="58"/>
      <c r="N24" s="71"/>
      <c r="O24" s="71"/>
      <c r="P24" s="59"/>
      <c r="Q24" s="71"/>
      <c r="R24" s="71"/>
      <c r="S24" s="60"/>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2"/>
      <c r="AV24" s="61"/>
      <c r="AW24" s="61"/>
      <c r="AX24" s="61"/>
      <c r="AY24" s="61"/>
      <c r="AZ24" s="61"/>
      <c r="BA24" s="102">
        <f>total_amount_ba($B$2,$D$2,D24,F24,J24,K24,M24)</f>
        <v>0</v>
      </c>
      <c r="BB24" s="86">
        <f>BA24+SUM(N24:AZ24)</f>
        <v>0</v>
      </c>
      <c r="BC24" s="106" t="str">
        <f t="shared" si="0"/>
        <v>INR Zero Only</v>
      </c>
      <c r="IE24" s="16">
        <v>1.02</v>
      </c>
      <c r="IF24" s="16" t="s">
        <v>37</v>
      </c>
      <c r="IG24" s="16" t="s">
        <v>38</v>
      </c>
      <c r="IH24" s="16">
        <v>213</v>
      </c>
      <c r="II24" s="16" t="s">
        <v>35</v>
      </c>
    </row>
    <row r="25" spans="1:243" s="15" customFormat="1" ht="18.75">
      <c r="A25" s="85">
        <v>7</v>
      </c>
      <c r="B25" s="93" t="s">
        <v>89</v>
      </c>
      <c r="C25" s="50"/>
      <c r="D25" s="100"/>
      <c r="E25" s="101"/>
      <c r="F25" s="66"/>
      <c r="G25" s="67"/>
      <c r="H25" s="67"/>
      <c r="I25" s="66"/>
      <c r="J25" s="68"/>
      <c r="K25" s="69"/>
      <c r="L25" s="69"/>
      <c r="M25" s="53"/>
      <c r="N25" s="82"/>
      <c r="O25" s="82"/>
      <c r="P25" s="54"/>
      <c r="Q25" s="82"/>
      <c r="R25" s="82"/>
      <c r="S25" s="55"/>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103"/>
      <c r="BB25" s="84"/>
      <c r="BC25" s="106"/>
      <c r="IE25" s="16">
        <v>1</v>
      </c>
      <c r="IF25" s="16" t="s">
        <v>32</v>
      </c>
      <c r="IG25" s="16" t="s">
        <v>33</v>
      </c>
      <c r="IH25" s="16">
        <v>10</v>
      </c>
      <c r="II25" s="16" t="s">
        <v>34</v>
      </c>
    </row>
    <row r="26" spans="1:243" s="15" customFormat="1" ht="18.75">
      <c r="A26" s="85">
        <v>7.1</v>
      </c>
      <c r="B26" s="94" t="s">
        <v>88</v>
      </c>
      <c r="C26" s="50" t="s">
        <v>48</v>
      </c>
      <c r="D26" s="100">
        <v>1</v>
      </c>
      <c r="E26" s="101" t="s">
        <v>46</v>
      </c>
      <c r="F26" s="70"/>
      <c r="G26" s="69"/>
      <c r="H26" s="69"/>
      <c r="I26" s="66" t="s">
        <v>36</v>
      </c>
      <c r="J26" s="68">
        <f>IF(I26="Less(-)",-1,1)</f>
        <v>1</v>
      </c>
      <c r="K26" s="69" t="s">
        <v>42</v>
      </c>
      <c r="L26" s="69" t="s">
        <v>7</v>
      </c>
      <c r="M26" s="58"/>
      <c r="N26" s="71"/>
      <c r="O26" s="71"/>
      <c r="P26" s="59"/>
      <c r="Q26" s="71"/>
      <c r="R26" s="71"/>
      <c r="S26" s="60"/>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2"/>
      <c r="AV26" s="61"/>
      <c r="AW26" s="61"/>
      <c r="AX26" s="61"/>
      <c r="AY26" s="61"/>
      <c r="AZ26" s="61"/>
      <c r="BA26" s="102">
        <f>total_amount_ba($B$2,$D$2,D26,F26,J26,K26,M26)</f>
        <v>0</v>
      </c>
      <c r="BB26" s="86">
        <f>BA26+SUM(N26:AZ26)</f>
        <v>0</v>
      </c>
      <c r="BC26" s="106" t="str">
        <f t="shared" si="0"/>
        <v>INR Zero Only</v>
      </c>
      <c r="IE26" s="16">
        <v>1.02</v>
      </c>
      <c r="IF26" s="16" t="s">
        <v>37</v>
      </c>
      <c r="IG26" s="16" t="s">
        <v>38</v>
      </c>
      <c r="IH26" s="16">
        <v>213</v>
      </c>
      <c r="II26" s="16" t="s">
        <v>35</v>
      </c>
    </row>
    <row r="27" spans="1:243" s="15" customFormat="1" ht="18.75">
      <c r="A27" s="85">
        <v>8</v>
      </c>
      <c r="B27" s="96" t="s">
        <v>90</v>
      </c>
      <c r="C27" s="50"/>
      <c r="D27" s="100"/>
      <c r="E27" s="101"/>
      <c r="F27" s="66"/>
      <c r="G27" s="67"/>
      <c r="H27" s="67"/>
      <c r="I27" s="66"/>
      <c r="J27" s="68"/>
      <c r="K27" s="69"/>
      <c r="L27" s="69"/>
      <c r="M27" s="53"/>
      <c r="N27" s="82"/>
      <c r="O27" s="82"/>
      <c r="P27" s="54"/>
      <c r="Q27" s="82"/>
      <c r="R27" s="82"/>
      <c r="S27" s="55"/>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103"/>
      <c r="BB27" s="84"/>
      <c r="BC27" s="106"/>
      <c r="IE27" s="16">
        <v>1</v>
      </c>
      <c r="IF27" s="16" t="s">
        <v>32</v>
      </c>
      <c r="IG27" s="16" t="s">
        <v>33</v>
      </c>
      <c r="IH27" s="16">
        <v>10</v>
      </c>
      <c r="II27" s="16" t="s">
        <v>34</v>
      </c>
    </row>
    <row r="28" spans="1:243" s="15" customFormat="1" ht="18.75">
      <c r="A28" s="85">
        <v>8.1</v>
      </c>
      <c r="B28" s="94" t="s">
        <v>91</v>
      </c>
      <c r="C28" s="50" t="s">
        <v>49</v>
      </c>
      <c r="D28" s="100">
        <v>1</v>
      </c>
      <c r="E28" s="101" t="s">
        <v>55</v>
      </c>
      <c r="F28" s="70"/>
      <c r="G28" s="69"/>
      <c r="H28" s="69"/>
      <c r="I28" s="66" t="s">
        <v>36</v>
      </c>
      <c r="J28" s="68">
        <f aca="true" t="shared" si="1" ref="J28:J33">IF(I28="Less(-)",-1,1)</f>
        <v>1</v>
      </c>
      <c r="K28" s="69" t="s">
        <v>42</v>
      </c>
      <c r="L28" s="69" t="s">
        <v>7</v>
      </c>
      <c r="M28" s="58"/>
      <c r="N28" s="71"/>
      <c r="O28" s="71"/>
      <c r="P28" s="59"/>
      <c r="Q28" s="71"/>
      <c r="R28" s="71"/>
      <c r="S28" s="60"/>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2"/>
      <c r="AV28" s="61"/>
      <c r="AW28" s="61"/>
      <c r="AX28" s="61"/>
      <c r="AY28" s="61"/>
      <c r="AZ28" s="61"/>
      <c r="BA28" s="102">
        <f aca="true" t="shared" si="2" ref="BA28:BA33">total_amount_ba($B$2,$D$2,D28,F28,J28,K28,M28)</f>
        <v>0</v>
      </c>
      <c r="BB28" s="86">
        <f aca="true" t="shared" si="3" ref="BB28:BB33">BA28+SUM(N28:AZ28)</f>
        <v>0</v>
      </c>
      <c r="BC28" s="106" t="str">
        <f t="shared" si="0"/>
        <v>INR Zero Only</v>
      </c>
      <c r="IE28" s="16">
        <v>1.02</v>
      </c>
      <c r="IF28" s="16" t="s">
        <v>37</v>
      </c>
      <c r="IG28" s="16" t="s">
        <v>38</v>
      </c>
      <c r="IH28" s="16">
        <v>213</v>
      </c>
      <c r="II28" s="16" t="s">
        <v>35</v>
      </c>
    </row>
    <row r="29" spans="1:243" s="15" customFormat="1" ht="36">
      <c r="A29" s="111">
        <v>9</v>
      </c>
      <c r="B29" s="98" t="s">
        <v>92</v>
      </c>
      <c r="C29" s="50" t="s">
        <v>50</v>
      </c>
      <c r="D29" s="100">
        <v>1</v>
      </c>
      <c r="E29" s="101" t="s">
        <v>55</v>
      </c>
      <c r="F29" s="70"/>
      <c r="G29" s="69"/>
      <c r="H29" s="69"/>
      <c r="I29" s="66" t="s">
        <v>36</v>
      </c>
      <c r="J29" s="68">
        <f t="shared" si="1"/>
        <v>1</v>
      </c>
      <c r="K29" s="69" t="s">
        <v>42</v>
      </c>
      <c r="L29" s="69" t="s">
        <v>7</v>
      </c>
      <c r="M29" s="58"/>
      <c r="N29" s="71"/>
      <c r="O29" s="71"/>
      <c r="P29" s="59"/>
      <c r="Q29" s="71"/>
      <c r="R29" s="71"/>
      <c r="S29" s="60"/>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2"/>
      <c r="AV29" s="61"/>
      <c r="AW29" s="61"/>
      <c r="AX29" s="61"/>
      <c r="AY29" s="61"/>
      <c r="AZ29" s="61"/>
      <c r="BA29" s="102">
        <f t="shared" si="2"/>
        <v>0</v>
      </c>
      <c r="BB29" s="86">
        <f t="shared" si="3"/>
        <v>0</v>
      </c>
      <c r="BC29" s="106" t="str">
        <f t="shared" si="0"/>
        <v>INR Zero Only</v>
      </c>
      <c r="IE29" s="16">
        <v>1.02</v>
      </c>
      <c r="IF29" s="16" t="s">
        <v>37</v>
      </c>
      <c r="IG29" s="16" t="s">
        <v>38</v>
      </c>
      <c r="IH29" s="16">
        <v>213</v>
      </c>
      <c r="II29" s="16" t="s">
        <v>35</v>
      </c>
    </row>
    <row r="30" spans="1:243" s="15" customFormat="1" ht="18.75">
      <c r="A30" s="111">
        <v>10</v>
      </c>
      <c r="B30" s="98" t="s">
        <v>93</v>
      </c>
      <c r="C30" s="50" t="s">
        <v>51</v>
      </c>
      <c r="D30" s="100">
        <v>1</v>
      </c>
      <c r="E30" s="101" t="s">
        <v>55</v>
      </c>
      <c r="F30" s="70"/>
      <c r="G30" s="69"/>
      <c r="H30" s="69"/>
      <c r="I30" s="66" t="s">
        <v>36</v>
      </c>
      <c r="J30" s="68">
        <f t="shared" si="1"/>
        <v>1</v>
      </c>
      <c r="K30" s="69" t="s">
        <v>42</v>
      </c>
      <c r="L30" s="69" t="s">
        <v>7</v>
      </c>
      <c r="M30" s="58"/>
      <c r="N30" s="71"/>
      <c r="O30" s="71"/>
      <c r="P30" s="59"/>
      <c r="Q30" s="71"/>
      <c r="R30" s="71"/>
      <c r="S30" s="60"/>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2"/>
      <c r="AV30" s="61"/>
      <c r="AW30" s="61"/>
      <c r="AX30" s="61"/>
      <c r="AY30" s="61"/>
      <c r="AZ30" s="61"/>
      <c r="BA30" s="102">
        <f t="shared" si="2"/>
        <v>0</v>
      </c>
      <c r="BB30" s="86">
        <f t="shared" si="3"/>
        <v>0</v>
      </c>
      <c r="BC30" s="106" t="str">
        <f t="shared" si="0"/>
        <v>INR Zero Only</v>
      </c>
      <c r="IE30" s="16">
        <v>1.02</v>
      </c>
      <c r="IF30" s="16" t="s">
        <v>37</v>
      </c>
      <c r="IG30" s="16" t="s">
        <v>38</v>
      </c>
      <c r="IH30" s="16">
        <v>213</v>
      </c>
      <c r="II30" s="16" t="s">
        <v>35</v>
      </c>
    </row>
    <row r="31" spans="1:243" s="15" customFormat="1" ht="18.75">
      <c r="A31" s="111">
        <v>11</v>
      </c>
      <c r="B31" s="98" t="s">
        <v>94</v>
      </c>
      <c r="C31" s="50" t="s">
        <v>52</v>
      </c>
      <c r="D31" s="100">
        <v>1</v>
      </c>
      <c r="E31" s="101" t="s">
        <v>55</v>
      </c>
      <c r="F31" s="70"/>
      <c r="G31" s="69"/>
      <c r="H31" s="69"/>
      <c r="I31" s="66" t="s">
        <v>36</v>
      </c>
      <c r="J31" s="68">
        <f>IF(I31="Less(-)",-1,1)</f>
        <v>1</v>
      </c>
      <c r="K31" s="69" t="s">
        <v>42</v>
      </c>
      <c r="L31" s="69" t="s">
        <v>7</v>
      </c>
      <c r="M31" s="58"/>
      <c r="N31" s="71"/>
      <c r="O31" s="71"/>
      <c r="P31" s="59"/>
      <c r="Q31" s="71"/>
      <c r="R31" s="71"/>
      <c r="S31" s="60"/>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2"/>
      <c r="AV31" s="61"/>
      <c r="AW31" s="61"/>
      <c r="AX31" s="61"/>
      <c r="AY31" s="61"/>
      <c r="AZ31" s="61"/>
      <c r="BA31" s="102">
        <f>total_amount_ba($B$2,$D$2,D31,F31,J31,K31,M31)</f>
        <v>0</v>
      </c>
      <c r="BB31" s="86">
        <f>BA31+SUM(N31:AZ31)</f>
        <v>0</v>
      </c>
      <c r="BC31" s="106" t="str">
        <f t="shared" si="0"/>
        <v>INR Zero Only</v>
      </c>
      <c r="IE31" s="16">
        <v>1.02</v>
      </c>
      <c r="IF31" s="16" t="s">
        <v>37</v>
      </c>
      <c r="IG31" s="16" t="s">
        <v>38</v>
      </c>
      <c r="IH31" s="16">
        <v>213</v>
      </c>
      <c r="II31" s="16" t="s">
        <v>35</v>
      </c>
    </row>
    <row r="32" spans="1:243" s="15" customFormat="1" ht="18.75">
      <c r="A32" s="111">
        <v>12</v>
      </c>
      <c r="B32" s="98" t="s">
        <v>95</v>
      </c>
      <c r="C32" s="50" t="s">
        <v>53</v>
      </c>
      <c r="D32" s="100">
        <v>2</v>
      </c>
      <c r="E32" s="101" t="s">
        <v>55</v>
      </c>
      <c r="F32" s="70"/>
      <c r="G32" s="69"/>
      <c r="H32" s="69"/>
      <c r="I32" s="66" t="s">
        <v>36</v>
      </c>
      <c r="J32" s="68">
        <f t="shared" si="1"/>
        <v>1</v>
      </c>
      <c r="K32" s="69" t="s">
        <v>42</v>
      </c>
      <c r="L32" s="69" t="s">
        <v>7</v>
      </c>
      <c r="M32" s="58"/>
      <c r="N32" s="71"/>
      <c r="O32" s="71"/>
      <c r="P32" s="59"/>
      <c r="Q32" s="71"/>
      <c r="R32" s="71"/>
      <c r="S32" s="60"/>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2"/>
      <c r="AV32" s="61"/>
      <c r="AW32" s="61"/>
      <c r="AX32" s="61"/>
      <c r="AY32" s="61"/>
      <c r="AZ32" s="61"/>
      <c r="BA32" s="102">
        <f t="shared" si="2"/>
        <v>0</v>
      </c>
      <c r="BB32" s="86">
        <f t="shared" si="3"/>
        <v>0</v>
      </c>
      <c r="BC32" s="106" t="str">
        <f t="shared" si="0"/>
        <v>INR Zero Only</v>
      </c>
      <c r="IE32" s="16">
        <v>1.02</v>
      </c>
      <c r="IF32" s="16" t="s">
        <v>37</v>
      </c>
      <c r="IG32" s="16" t="s">
        <v>38</v>
      </c>
      <c r="IH32" s="16">
        <v>213</v>
      </c>
      <c r="II32" s="16" t="s">
        <v>35</v>
      </c>
    </row>
    <row r="33" spans="1:243" s="15" customFormat="1" ht="18.75">
      <c r="A33" s="111">
        <v>13</v>
      </c>
      <c r="B33" s="93" t="s">
        <v>96</v>
      </c>
      <c r="C33" s="50" t="s">
        <v>56</v>
      </c>
      <c r="D33" s="100">
        <v>1</v>
      </c>
      <c r="E33" s="101" t="s">
        <v>55</v>
      </c>
      <c r="F33" s="70"/>
      <c r="G33" s="69"/>
      <c r="H33" s="69"/>
      <c r="I33" s="66" t="s">
        <v>36</v>
      </c>
      <c r="J33" s="68">
        <f t="shared" si="1"/>
        <v>1</v>
      </c>
      <c r="K33" s="69" t="s">
        <v>42</v>
      </c>
      <c r="L33" s="69" t="s">
        <v>7</v>
      </c>
      <c r="M33" s="58"/>
      <c r="N33" s="71"/>
      <c r="O33" s="71"/>
      <c r="P33" s="59"/>
      <c r="Q33" s="71"/>
      <c r="R33" s="71"/>
      <c r="S33" s="60"/>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2"/>
      <c r="AV33" s="61"/>
      <c r="AW33" s="61"/>
      <c r="AX33" s="61"/>
      <c r="AY33" s="61"/>
      <c r="AZ33" s="61"/>
      <c r="BA33" s="102">
        <f t="shared" si="2"/>
        <v>0</v>
      </c>
      <c r="BB33" s="86">
        <f t="shared" si="3"/>
        <v>0</v>
      </c>
      <c r="BC33" s="106" t="str">
        <f t="shared" si="0"/>
        <v>INR Zero Only</v>
      </c>
      <c r="IE33" s="16">
        <v>1.02</v>
      </c>
      <c r="IF33" s="16" t="s">
        <v>37</v>
      </c>
      <c r="IG33" s="16" t="s">
        <v>38</v>
      </c>
      <c r="IH33" s="16">
        <v>213</v>
      </c>
      <c r="II33" s="16" t="s">
        <v>35</v>
      </c>
    </row>
    <row r="34" spans="1:243" s="15" customFormat="1" ht="18.75">
      <c r="A34" s="111">
        <v>14</v>
      </c>
      <c r="B34" s="95" t="s">
        <v>97</v>
      </c>
      <c r="C34" s="50"/>
      <c r="D34" s="100"/>
      <c r="E34" s="101"/>
      <c r="F34" s="66"/>
      <c r="G34" s="67"/>
      <c r="H34" s="67"/>
      <c r="I34" s="66"/>
      <c r="J34" s="68"/>
      <c r="K34" s="69"/>
      <c r="L34" s="69"/>
      <c r="M34" s="53"/>
      <c r="N34" s="82"/>
      <c r="O34" s="82"/>
      <c r="P34" s="54"/>
      <c r="Q34" s="82"/>
      <c r="R34" s="82"/>
      <c r="S34" s="55"/>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103"/>
      <c r="BB34" s="84"/>
      <c r="BC34" s="106"/>
      <c r="IE34" s="16">
        <v>1</v>
      </c>
      <c r="IF34" s="16" t="s">
        <v>32</v>
      </c>
      <c r="IG34" s="16" t="s">
        <v>33</v>
      </c>
      <c r="IH34" s="16">
        <v>10</v>
      </c>
      <c r="II34" s="16" t="s">
        <v>34</v>
      </c>
    </row>
    <row r="35" spans="1:243" s="15" customFormat="1" ht="18.75">
      <c r="A35" s="100">
        <v>14.01</v>
      </c>
      <c r="B35" s="97" t="s">
        <v>77</v>
      </c>
      <c r="C35" s="50"/>
      <c r="D35" s="100"/>
      <c r="E35" s="101"/>
      <c r="F35" s="66"/>
      <c r="G35" s="67"/>
      <c r="H35" s="67"/>
      <c r="I35" s="66"/>
      <c r="J35" s="68"/>
      <c r="K35" s="69"/>
      <c r="L35" s="69"/>
      <c r="M35" s="53"/>
      <c r="N35" s="82"/>
      <c r="O35" s="82"/>
      <c r="P35" s="54"/>
      <c r="Q35" s="82"/>
      <c r="R35" s="82"/>
      <c r="S35" s="55"/>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103"/>
      <c r="BB35" s="84"/>
      <c r="BC35" s="106"/>
      <c r="IE35" s="16"/>
      <c r="IF35" s="16"/>
      <c r="IG35" s="16"/>
      <c r="IH35" s="16"/>
      <c r="II35" s="16"/>
    </row>
    <row r="36" spans="1:243" s="15" customFormat="1" ht="18.75">
      <c r="A36" s="100">
        <v>14.02</v>
      </c>
      <c r="B36" s="97" t="s">
        <v>98</v>
      </c>
      <c r="C36" s="50" t="s">
        <v>57</v>
      </c>
      <c r="D36" s="100">
        <v>3</v>
      </c>
      <c r="E36" s="101" t="s">
        <v>46</v>
      </c>
      <c r="F36" s="70"/>
      <c r="G36" s="69"/>
      <c r="H36" s="69"/>
      <c r="I36" s="66" t="s">
        <v>36</v>
      </c>
      <c r="J36" s="68">
        <f>IF(I36="Less(-)",-1,1)</f>
        <v>1</v>
      </c>
      <c r="K36" s="69" t="s">
        <v>42</v>
      </c>
      <c r="L36" s="69" t="s">
        <v>7</v>
      </c>
      <c r="M36" s="58"/>
      <c r="N36" s="71"/>
      <c r="O36" s="71"/>
      <c r="P36" s="59"/>
      <c r="Q36" s="71"/>
      <c r="R36" s="71"/>
      <c r="S36" s="60"/>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2"/>
      <c r="AV36" s="61"/>
      <c r="AW36" s="61"/>
      <c r="AX36" s="61"/>
      <c r="AY36" s="61"/>
      <c r="AZ36" s="61"/>
      <c r="BA36" s="104">
        <f>total_amount_ba($B$2,$D$2,D36,F36,J36,K36,M36)</f>
        <v>0</v>
      </c>
      <c r="BB36" s="86">
        <f>BA36+SUM(N36:AZ36)</f>
        <v>0</v>
      </c>
      <c r="BC36" s="106" t="str">
        <f t="shared" si="0"/>
        <v>INR Zero Only</v>
      </c>
      <c r="IE36" s="16"/>
      <c r="IF36" s="16"/>
      <c r="IG36" s="16"/>
      <c r="IH36" s="16"/>
      <c r="II36" s="16"/>
    </row>
    <row r="37" spans="1:243" s="15" customFormat="1" ht="18.75">
      <c r="A37" s="100">
        <v>14.03</v>
      </c>
      <c r="B37" s="110" t="s">
        <v>79</v>
      </c>
      <c r="C37" s="50"/>
      <c r="D37" s="100"/>
      <c r="E37" s="101"/>
      <c r="F37" s="66"/>
      <c r="G37" s="67"/>
      <c r="H37" s="67"/>
      <c r="I37" s="66"/>
      <c r="J37" s="68"/>
      <c r="K37" s="69"/>
      <c r="L37" s="69"/>
      <c r="M37" s="53"/>
      <c r="N37" s="82"/>
      <c r="O37" s="82"/>
      <c r="P37" s="54"/>
      <c r="Q37" s="82"/>
      <c r="R37" s="82"/>
      <c r="S37" s="55"/>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103"/>
      <c r="BB37" s="84"/>
      <c r="BC37" s="106"/>
      <c r="IE37" s="16">
        <v>1</v>
      </c>
      <c r="IF37" s="16" t="s">
        <v>32</v>
      </c>
      <c r="IG37" s="16" t="s">
        <v>33</v>
      </c>
      <c r="IH37" s="16">
        <v>10</v>
      </c>
      <c r="II37" s="16" t="s">
        <v>34</v>
      </c>
    </row>
    <row r="38" spans="1:243" s="15" customFormat="1" ht="18.75">
      <c r="A38" s="100">
        <v>14.04</v>
      </c>
      <c r="B38" s="97" t="s">
        <v>99</v>
      </c>
      <c r="C38" s="50" t="s">
        <v>58</v>
      </c>
      <c r="D38" s="100">
        <v>1</v>
      </c>
      <c r="E38" s="101" t="s">
        <v>46</v>
      </c>
      <c r="F38" s="70"/>
      <c r="G38" s="69"/>
      <c r="H38" s="69"/>
      <c r="I38" s="66" t="s">
        <v>36</v>
      </c>
      <c r="J38" s="68">
        <f aca="true" t="shared" si="4" ref="J38:J46">IF(I38="Less(-)",-1,1)</f>
        <v>1</v>
      </c>
      <c r="K38" s="69" t="s">
        <v>42</v>
      </c>
      <c r="L38" s="69" t="s">
        <v>7</v>
      </c>
      <c r="M38" s="58"/>
      <c r="N38" s="71"/>
      <c r="O38" s="71"/>
      <c r="P38" s="59"/>
      <c r="Q38" s="71"/>
      <c r="R38" s="71"/>
      <c r="S38" s="60"/>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2"/>
      <c r="AV38" s="61"/>
      <c r="AW38" s="61"/>
      <c r="AX38" s="61"/>
      <c r="AY38" s="61"/>
      <c r="AZ38" s="61"/>
      <c r="BA38" s="102">
        <f aca="true" t="shared" si="5" ref="BA38:BA46">total_amount_ba($B$2,$D$2,D38,F38,J38,K38,M38)</f>
        <v>0</v>
      </c>
      <c r="BB38" s="86">
        <f aca="true" t="shared" si="6" ref="BB38:BB46">BA38+SUM(N38:AZ38)</f>
        <v>0</v>
      </c>
      <c r="BC38" s="106" t="str">
        <f t="shared" si="0"/>
        <v>INR Zero Only</v>
      </c>
      <c r="IE38" s="16">
        <v>1.02</v>
      </c>
      <c r="IF38" s="16" t="s">
        <v>37</v>
      </c>
      <c r="IG38" s="16" t="s">
        <v>38</v>
      </c>
      <c r="IH38" s="16">
        <v>213</v>
      </c>
      <c r="II38" s="16" t="s">
        <v>35</v>
      </c>
    </row>
    <row r="39" spans="1:243" s="15" customFormat="1" ht="18.75">
      <c r="A39" s="100">
        <v>14.049999999999999</v>
      </c>
      <c r="B39" s="97" t="s">
        <v>100</v>
      </c>
      <c r="C39" s="50" t="s">
        <v>59</v>
      </c>
      <c r="D39" s="100">
        <v>1</v>
      </c>
      <c r="E39" s="101" t="s">
        <v>46</v>
      </c>
      <c r="F39" s="70"/>
      <c r="G39" s="69"/>
      <c r="H39" s="69"/>
      <c r="I39" s="66" t="s">
        <v>36</v>
      </c>
      <c r="J39" s="68">
        <f t="shared" si="4"/>
        <v>1</v>
      </c>
      <c r="K39" s="69" t="s">
        <v>42</v>
      </c>
      <c r="L39" s="69" t="s">
        <v>7</v>
      </c>
      <c r="M39" s="58"/>
      <c r="N39" s="71"/>
      <c r="O39" s="71"/>
      <c r="P39" s="59"/>
      <c r="Q39" s="71"/>
      <c r="R39" s="71"/>
      <c r="S39" s="60"/>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2"/>
      <c r="AV39" s="61"/>
      <c r="AW39" s="61"/>
      <c r="AX39" s="61"/>
      <c r="AY39" s="61"/>
      <c r="AZ39" s="61"/>
      <c r="BA39" s="102">
        <f t="shared" si="5"/>
        <v>0</v>
      </c>
      <c r="BB39" s="86">
        <f t="shared" si="6"/>
        <v>0</v>
      </c>
      <c r="BC39" s="106" t="str">
        <f t="shared" si="0"/>
        <v>INR Zero Only</v>
      </c>
      <c r="IE39" s="16">
        <v>1.02</v>
      </c>
      <c r="IF39" s="16" t="s">
        <v>37</v>
      </c>
      <c r="IG39" s="16" t="s">
        <v>38</v>
      </c>
      <c r="IH39" s="16">
        <v>213</v>
      </c>
      <c r="II39" s="16" t="s">
        <v>35</v>
      </c>
    </row>
    <row r="40" spans="1:243" s="15" customFormat="1" ht="18.75">
      <c r="A40" s="100">
        <v>14.06</v>
      </c>
      <c r="B40" s="97" t="s">
        <v>101</v>
      </c>
      <c r="C40" s="50" t="s">
        <v>60</v>
      </c>
      <c r="D40" s="100">
        <v>1</v>
      </c>
      <c r="E40" s="101" t="s">
        <v>46</v>
      </c>
      <c r="F40" s="70"/>
      <c r="G40" s="69"/>
      <c r="H40" s="69"/>
      <c r="I40" s="66" t="s">
        <v>36</v>
      </c>
      <c r="J40" s="68">
        <f t="shared" si="4"/>
        <v>1</v>
      </c>
      <c r="K40" s="69" t="s">
        <v>42</v>
      </c>
      <c r="L40" s="69" t="s">
        <v>7</v>
      </c>
      <c r="M40" s="58"/>
      <c r="N40" s="71"/>
      <c r="O40" s="71"/>
      <c r="P40" s="59"/>
      <c r="Q40" s="71"/>
      <c r="R40" s="71"/>
      <c r="S40" s="60"/>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2"/>
      <c r="AV40" s="61"/>
      <c r="AW40" s="61"/>
      <c r="AX40" s="61"/>
      <c r="AY40" s="61"/>
      <c r="AZ40" s="61"/>
      <c r="BA40" s="102">
        <f t="shared" si="5"/>
        <v>0</v>
      </c>
      <c r="BB40" s="86">
        <f t="shared" si="6"/>
        <v>0</v>
      </c>
      <c r="BC40" s="106" t="str">
        <f t="shared" si="0"/>
        <v>INR Zero Only</v>
      </c>
      <c r="IE40" s="16">
        <v>1.02</v>
      </c>
      <c r="IF40" s="16" t="s">
        <v>37</v>
      </c>
      <c r="IG40" s="16" t="s">
        <v>38</v>
      </c>
      <c r="IH40" s="16">
        <v>213</v>
      </c>
      <c r="II40" s="16" t="s">
        <v>35</v>
      </c>
    </row>
    <row r="41" spans="1:243" s="15" customFormat="1" ht="36">
      <c r="A41" s="100">
        <v>14.07</v>
      </c>
      <c r="B41" s="97" t="s">
        <v>102</v>
      </c>
      <c r="C41" s="50" t="s">
        <v>61</v>
      </c>
      <c r="D41" s="100">
        <v>1</v>
      </c>
      <c r="E41" s="101" t="s">
        <v>46</v>
      </c>
      <c r="F41" s="70"/>
      <c r="G41" s="69"/>
      <c r="H41" s="69"/>
      <c r="I41" s="66" t="s">
        <v>36</v>
      </c>
      <c r="J41" s="68">
        <f t="shared" si="4"/>
        <v>1</v>
      </c>
      <c r="K41" s="69" t="s">
        <v>42</v>
      </c>
      <c r="L41" s="69" t="s">
        <v>7</v>
      </c>
      <c r="M41" s="58"/>
      <c r="N41" s="71"/>
      <c r="O41" s="71"/>
      <c r="P41" s="59"/>
      <c r="Q41" s="71"/>
      <c r="R41" s="71"/>
      <c r="S41" s="60"/>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2"/>
      <c r="AV41" s="61"/>
      <c r="AW41" s="61"/>
      <c r="AX41" s="61"/>
      <c r="AY41" s="61"/>
      <c r="AZ41" s="61"/>
      <c r="BA41" s="102">
        <f t="shared" si="5"/>
        <v>0</v>
      </c>
      <c r="BB41" s="86">
        <f t="shared" si="6"/>
        <v>0</v>
      </c>
      <c r="BC41" s="106" t="str">
        <f t="shared" si="0"/>
        <v>INR Zero Only</v>
      </c>
      <c r="IE41" s="16">
        <v>1.02</v>
      </c>
      <c r="IF41" s="16" t="s">
        <v>37</v>
      </c>
      <c r="IG41" s="16" t="s">
        <v>38</v>
      </c>
      <c r="IH41" s="16">
        <v>213</v>
      </c>
      <c r="II41" s="16" t="s">
        <v>35</v>
      </c>
    </row>
    <row r="42" spans="1:243" s="15" customFormat="1" ht="36">
      <c r="A42" s="100">
        <v>14.08</v>
      </c>
      <c r="B42" s="97" t="s">
        <v>111</v>
      </c>
      <c r="C42" s="50" t="s">
        <v>62</v>
      </c>
      <c r="D42" s="100">
        <v>1</v>
      </c>
      <c r="E42" s="101" t="s">
        <v>46</v>
      </c>
      <c r="F42" s="70"/>
      <c r="G42" s="69"/>
      <c r="H42" s="69"/>
      <c r="I42" s="66" t="s">
        <v>36</v>
      </c>
      <c r="J42" s="68">
        <f t="shared" si="4"/>
        <v>1</v>
      </c>
      <c r="K42" s="69" t="s">
        <v>42</v>
      </c>
      <c r="L42" s="69" t="s">
        <v>7</v>
      </c>
      <c r="M42" s="58"/>
      <c r="N42" s="71"/>
      <c r="O42" s="71"/>
      <c r="P42" s="59"/>
      <c r="Q42" s="71"/>
      <c r="R42" s="71"/>
      <c r="S42" s="60"/>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2"/>
      <c r="AV42" s="61"/>
      <c r="AW42" s="61"/>
      <c r="AX42" s="61"/>
      <c r="AY42" s="61"/>
      <c r="AZ42" s="61"/>
      <c r="BA42" s="102">
        <f t="shared" si="5"/>
        <v>0</v>
      </c>
      <c r="BB42" s="86">
        <f t="shared" si="6"/>
        <v>0</v>
      </c>
      <c r="BC42" s="106" t="str">
        <f t="shared" si="0"/>
        <v>INR Zero Only</v>
      </c>
      <c r="IE42" s="16">
        <v>1.02</v>
      </c>
      <c r="IF42" s="16" t="s">
        <v>37</v>
      </c>
      <c r="IG42" s="16" t="s">
        <v>38</v>
      </c>
      <c r="IH42" s="16">
        <v>213</v>
      </c>
      <c r="II42" s="16" t="s">
        <v>35</v>
      </c>
    </row>
    <row r="43" spans="1:243" s="47" customFormat="1" ht="36">
      <c r="A43" s="100">
        <v>14.09</v>
      </c>
      <c r="B43" s="97" t="s">
        <v>103</v>
      </c>
      <c r="C43" s="50"/>
      <c r="D43" s="100">
        <v>1</v>
      </c>
      <c r="E43" s="101" t="s">
        <v>46</v>
      </c>
      <c r="F43" s="70"/>
      <c r="G43" s="69"/>
      <c r="H43" s="69"/>
      <c r="I43" s="66" t="s">
        <v>36</v>
      </c>
      <c r="J43" s="68">
        <f t="shared" si="4"/>
        <v>1</v>
      </c>
      <c r="K43" s="69" t="s">
        <v>42</v>
      </c>
      <c r="L43" s="69" t="s">
        <v>7</v>
      </c>
      <c r="M43" s="58"/>
      <c r="N43" s="88"/>
      <c r="O43" s="88"/>
      <c r="P43" s="89"/>
      <c r="Q43" s="88"/>
      <c r="R43" s="88"/>
      <c r="S43" s="90"/>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2"/>
      <c r="AV43" s="91"/>
      <c r="AW43" s="91"/>
      <c r="AX43" s="91"/>
      <c r="AY43" s="91"/>
      <c r="AZ43" s="91"/>
      <c r="BA43" s="104">
        <f t="shared" si="5"/>
        <v>0</v>
      </c>
      <c r="BB43" s="87">
        <f t="shared" si="6"/>
        <v>0</v>
      </c>
      <c r="BC43" s="106" t="str">
        <f t="shared" si="0"/>
        <v>INR Zero Only</v>
      </c>
      <c r="IE43" s="48">
        <v>1.02</v>
      </c>
      <c r="IF43" s="48" t="s">
        <v>37</v>
      </c>
      <c r="IG43" s="48" t="s">
        <v>38</v>
      </c>
      <c r="IH43" s="48">
        <v>213</v>
      </c>
      <c r="II43" s="48" t="s">
        <v>35</v>
      </c>
    </row>
    <row r="44" spans="1:243" s="15" customFormat="1" ht="18.75">
      <c r="A44" s="100">
        <v>14.1</v>
      </c>
      <c r="B44" s="97" t="s">
        <v>104</v>
      </c>
      <c r="C44" s="50" t="s">
        <v>63</v>
      </c>
      <c r="D44" s="100">
        <v>1</v>
      </c>
      <c r="E44" s="101" t="s">
        <v>55</v>
      </c>
      <c r="F44" s="70"/>
      <c r="G44" s="69"/>
      <c r="H44" s="69"/>
      <c r="I44" s="66" t="s">
        <v>36</v>
      </c>
      <c r="J44" s="68">
        <f t="shared" si="4"/>
        <v>1</v>
      </c>
      <c r="K44" s="69" t="s">
        <v>42</v>
      </c>
      <c r="L44" s="69" t="s">
        <v>7</v>
      </c>
      <c r="M44" s="58"/>
      <c r="N44" s="71"/>
      <c r="O44" s="71"/>
      <c r="P44" s="59"/>
      <c r="Q44" s="71"/>
      <c r="R44" s="71"/>
      <c r="S44" s="60"/>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2"/>
      <c r="AV44" s="61"/>
      <c r="AW44" s="61"/>
      <c r="AX44" s="61"/>
      <c r="AY44" s="61"/>
      <c r="AZ44" s="61"/>
      <c r="BA44" s="102">
        <f t="shared" si="5"/>
        <v>0</v>
      </c>
      <c r="BB44" s="86">
        <f t="shared" si="6"/>
        <v>0</v>
      </c>
      <c r="BC44" s="106" t="str">
        <f t="shared" si="0"/>
        <v>INR Zero Only</v>
      </c>
      <c r="IE44" s="16">
        <v>1.02</v>
      </c>
      <c r="IF44" s="16" t="s">
        <v>37</v>
      </c>
      <c r="IG44" s="16" t="s">
        <v>38</v>
      </c>
      <c r="IH44" s="16">
        <v>213</v>
      </c>
      <c r="II44" s="16" t="s">
        <v>35</v>
      </c>
    </row>
    <row r="45" spans="1:243" s="15" customFormat="1" ht="18.75">
      <c r="A45" s="100">
        <v>14.11</v>
      </c>
      <c r="B45" s="97" t="s">
        <v>95</v>
      </c>
      <c r="C45" s="50" t="s">
        <v>64</v>
      </c>
      <c r="D45" s="100">
        <v>1</v>
      </c>
      <c r="E45" s="101" t="s">
        <v>55</v>
      </c>
      <c r="F45" s="70"/>
      <c r="G45" s="69"/>
      <c r="H45" s="69"/>
      <c r="I45" s="66" t="s">
        <v>36</v>
      </c>
      <c r="J45" s="68">
        <f t="shared" si="4"/>
        <v>1</v>
      </c>
      <c r="K45" s="69" t="s">
        <v>42</v>
      </c>
      <c r="L45" s="69" t="s">
        <v>7</v>
      </c>
      <c r="M45" s="58"/>
      <c r="N45" s="71"/>
      <c r="O45" s="71"/>
      <c r="P45" s="59"/>
      <c r="Q45" s="71"/>
      <c r="R45" s="71"/>
      <c r="S45" s="60"/>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2"/>
      <c r="AV45" s="61"/>
      <c r="AW45" s="61"/>
      <c r="AX45" s="61"/>
      <c r="AY45" s="61"/>
      <c r="AZ45" s="61"/>
      <c r="BA45" s="104">
        <f t="shared" si="5"/>
        <v>0</v>
      </c>
      <c r="BB45" s="86">
        <f t="shared" si="6"/>
        <v>0</v>
      </c>
      <c r="BC45" s="106" t="str">
        <f t="shared" si="0"/>
        <v>INR Zero Only</v>
      </c>
      <c r="IE45" s="16"/>
      <c r="IF45" s="16"/>
      <c r="IG45" s="16"/>
      <c r="IH45" s="16"/>
      <c r="II45" s="16"/>
    </row>
    <row r="46" spans="1:243" s="15" customFormat="1" ht="36">
      <c r="A46" s="100">
        <v>14.12</v>
      </c>
      <c r="B46" s="110" t="s">
        <v>112</v>
      </c>
      <c r="C46" s="50" t="s">
        <v>65</v>
      </c>
      <c r="D46" s="100">
        <v>2</v>
      </c>
      <c r="E46" s="101" t="s">
        <v>46</v>
      </c>
      <c r="F46" s="70"/>
      <c r="G46" s="69"/>
      <c r="H46" s="69"/>
      <c r="I46" s="66" t="s">
        <v>36</v>
      </c>
      <c r="J46" s="68">
        <f t="shared" si="4"/>
        <v>1</v>
      </c>
      <c r="K46" s="69" t="s">
        <v>42</v>
      </c>
      <c r="L46" s="69" t="s">
        <v>7</v>
      </c>
      <c r="M46" s="58"/>
      <c r="N46" s="71"/>
      <c r="O46" s="71"/>
      <c r="P46" s="59"/>
      <c r="Q46" s="71"/>
      <c r="R46" s="71"/>
      <c r="S46" s="60"/>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2"/>
      <c r="AV46" s="61"/>
      <c r="AW46" s="61"/>
      <c r="AX46" s="61"/>
      <c r="AY46" s="61"/>
      <c r="AZ46" s="61"/>
      <c r="BA46" s="104">
        <f t="shared" si="5"/>
        <v>0</v>
      </c>
      <c r="BB46" s="86">
        <f t="shared" si="6"/>
        <v>0</v>
      </c>
      <c r="BC46" s="106" t="str">
        <f t="shared" si="0"/>
        <v>INR Zero Only</v>
      </c>
      <c r="IE46" s="16"/>
      <c r="IF46" s="16"/>
      <c r="IG46" s="16"/>
      <c r="IH46" s="16"/>
      <c r="II46" s="16"/>
    </row>
    <row r="47" spans="1:243" s="15" customFormat="1" ht="18.75">
      <c r="A47" s="111">
        <v>15</v>
      </c>
      <c r="B47" s="109" t="s">
        <v>105</v>
      </c>
      <c r="C47" s="50"/>
      <c r="D47" s="100"/>
      <c r="E47" s="101"/>
      <c r="F47" s="66"/>
      <c r="G47" s="67"/>
      <c r="H47" s="67"/>
      <c r="I47" s="66"/>
      <c r="J47" s="68"/>
      <c r="K47" s="69"/>
      <c r="L47" s="69"/>
      <c r="M47" s="53"/>
      <c r="N47" s="82"/>
      <c r="O47" s="82"/>
      <c r="P47" s="54"/>
      <c r="Q47" s="82"/>
      <c r="R47" s="82"/>
      <c r="S47" s="55"/>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103"/>
      <c r="BB47" s="84"/>
      <c r="BC47" s="106"/>
      <c r="IE47" s="16">
        <v>1</v>
      </c>
      <c r="IF47" s="16" t="s">
        <v>32</v>
      </c>
      <c r="IG47" s="16" t="s">
        <v>33</v>
      </c>
      <c r="IH47" s="16">
        <v>10</v>
      </c>
      <c r="II47" s="16" t="s">
        <v>34</v>
      </c>
    </row>
    <row r="48" spans="1:243" s="15" customFormat="1" ht="36">
      <c r="A48" s="85">
        <v>15.1</v>
      </c>
      <c r="B48" s="110" t="s">
        <v>106</v>
      </c>
      <c r="C48" s="50" t="s">
        <v>66</v>
      </c>
      <c r="D48" s="100">
        <v>1</v>
      </c>
      <c r="E48" s="101" t="s">
        <v>46</v>
      </c>
      <c r="F48" s="70"/>
      <c r="G48" s="69"/>
      <c r="H48" s="69"/>
      <c r="I48" s="66" t="s">
        <v>36</v>
      </c>
      <c r="J48" s="68">
        <f>IF(I48="Less(-)",-1,1)</f>
        <v>1</v>
      </c>
      <c r="K48" s="69" t="s">
        <v>42</v>
      </c>
      <c r="L48" s="69" t="s">
        <v>7</v>
      </c>
      <c r="M48" s="58"/>
      <c r="N48" s="71"/>
      <c r="O48" s="71"/>
      <c r="P48" s="59"/>
      <c r="Q48" s="71"/>
      <c r="R48" s="71"/>
      <c r="S48" s="60"/>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2"/>
      <c r="AV48" s="61"/>
      <c r="AW48" s="61"/>
      <c r="AX48" s="61"/>
      <c r="AY48" s="61"/>
      <c r="AZ48" s="61"/>
      <c r="BA48" s="102">
        <f>total_amount_ba($B$2,$D$2,D48,F48,J48,K48,M48)</f>
        <v>0</v>
      </c>
      <c r="BB48" s="86">
        <f>BA48+SUM(N48:AZ48)</f>
        <v>0</v>
      </c>
      <c r="BC48" s="106" t="str">
        <f t="shared" si="0"/>
        <v>INR Zero Only</v>
      </c>
      <c r="IE48" s="16">
        <v>1.02</v>
      </c>
      <c r="IF48" s="16" t="s">
        <v>37</v>
      </c>
      <c r="IG48" s="16" t="s">
        <v>38</v>
      </c>
      <c r="IH48" s="16">
        <v>213</v>
      </c>
      <c r="II48" s="16" t="s">
        <v>35</v>
      </c>
    </row>
    <row r="49" spans="1:243" s="15" customFormat="1" ht="18.75">
      <c r="A49" s="85">
        <v>15.2</v>
      </c>
      <c r="B49" s="97" t="s">
        <v>107</v>
      </c>
      <c r="C49" s="50" t="s">
        <v>67</v>
      </c>
      <c r="D49" s="100">
        <v>1</v>
      </c>
      <c r="E49" s="101" t="s">
        <v>55</v>
      </c>
      <c r="F49" s="70"/>
      <c r="G49" s="69"/>
      <c r="H49" s="69"/>
      <c r="I49" s="66" t="s">
        <v>36</v>
      </c>
      <c r="J49" s="68">
        <f>IF(I49="Less(-)",-1,1)</f>
        <v>1</v>
      </c>
      <c r="K49" s="69" t="s">
        <v>42</v>
      </c>
      <c r="L49" s="69" t="s">
        <v>7</v>
      </c>
      <c r="M49" s="58"/>
      <c r="N49" s="71"/>
      <c r="O49" s="71"/>
      <c r="P49" s="59"/>
      <c r="Q49" s="71"/>
      <c r="R49" s="71"/>
      <c r="S49" s="60"/>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2"/>
      <c r="AV49" s="61"/>
      <c r="AW49" s="61"/>
      <c r="AX49" s="61"/>
      <c r="AY49" s="61"/>
      <c r="AZ49" s="61"/>
      <c r="BA49" s="102">
        <f>total_amount_ba($B$2,$D$2,D49,F49,J49,K49,M49)</f>
        <v>0</v>
      </c>
      <c r="BB49" s="86">
        <f>BA49+SUM(N49:AZ49)</f>
        <v>0</v>
      </c>
      <c r="BC49" s="106" t="str">
        <f t="shared" si="0"/>
        <v>INR Zero Only</v>
      </c>
      <c r="IE49" s="16">
        <v>1.02</v>
      </c>
      <c r="IF49" s="16" t="s">
        <v>37</v>
      </c>
      <c r="IG49" s="16" t="s">
        <v>38</v>
      </c>
      <c r="IH49" s="16">
        <v>213</v>
      </c>
      <c r="II49" s="16" t="s">
        <v>35</v>
      </c>
    </row>
    <row r="50" spans="1:243" s="15" customFormat="1" ht="33" customHeight="1">
      <c r="A50" s="124" t="s">
        <v>40</v>
      </c>
      <c r="B50" s="125"/>
      <c r="C50" s="63"/>
      <c r="D50" s="81"/>
      <c r="E50" s="64"/>
      <c r="F50" s="72"/>
      <c r="G50" s="72"/>
      <c r="H50" s="49"/>
      <c r="I50" s="49"/>
      <c r="J50" s="49"/>
      <c r="K50" s="49"/>
      <c r="L50" s="73"/>
      <c r="M50" s="65"/>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105">
        <f>SUM(BA14:BA49)</f>
        <v>0</v>
      </c>
      <c r="BB50" s="81">
        <f>SUM(BB14:BB14)</f>
        <v>0</v>
      </c>
      <c r="BC50" s="106" t="str">
        <f>SpellNumber($E$2,BA50)</f>
        <v>INR Zero Only</v>
      </c>
      <c r="IE50" s="16">
        <v>4</v>
      </c>
      <c r="IF50" s="16" t="s">
        <v>37</v>
      </c>
      <c r="IG50" s="16" t="s">
        <v>39</v>
      </c>
      <c r="IH50" s="16">
        <v>10</v>
      </c>
      <c r="II50" s="16" t="s">
        <v>35</v>
      </c>
    </row>
    <row r="51" spans="1:243" s="21" customFormat="1" ht="39" customHeight="1" hidden="1">
      <c r="A51" s="34" t="s">
        <v>44</v>
      </c>
      <c r="B51" s="35"/>
      <c r="C51" s="32"/>
      <c r="D51" s="44"/>
      <c r="E51" s="33" t="s">
        <v>41</v>
      </c>
      <c r="F51" s="26"/>
      <c r="G51" s="17"/>
      <c r="H51" s="18"/>
      <c r="I51" s="18"/>
      <c r="J51" s="18"/>
      <c r="K51" s="19"/>
      <c r="L51" s="20"/>
      <c r="M51" s="36"/>
      <c r="O51" s="15"/>
      <c r="P51" s="15"/>
      <c r="Q51" s="15"/>
      <c r="R51" s="15"/>
      <c r="S51" s="15"/>
      <c r="BA51" s="37">
        <f>IF(ISBLANK(F51),0,IF(E51="Excess (+)",ROUND(BA50+(BA50*F51),2),IF(E51="Less (-)",ROUND(BA50+(BA50*F51*(-1)),2),0)))</f>
        <v>0</v>
      </c>
      <c r="BB51" s="39">
        <f>ROUND(BA51,0)</f>
        <v>0</v>
      </c>
      <c r="BC51" s="46" t="str">
        <f>SpellNumber(L51,BB51)</f>
        <v> Zero Only</v>
      </c>
      <c r="IE51" s="22"/>
      <c r="IF51" s="22"/>
      <c r="IG51" s="22"/>
      <c r="IH51" s="22"/>
      <c r="II51" s="22"/>
    </row>
    <row r="52" spans="1:243" s="21" customFormat="1" ht="37.5" customHeight="1">
      <c r="A52" s="126" t="s">
        <v>43</v>
      </c>
      <c r="B52" s="127"/>
      <c r="C52" s="115" t="str">
        <f>BC50</f>
        <v>INR Zero Only</v>
      </c>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7"/>
      <c r="IE52" s="22"/>
      <c r="IF52" s="22"/>
      <c r="IG52" s="22"/>
      <c r="IH52" s="22"/>
      <c r="II52" s="22"/>
    </row>
    <row r="53" spans="3:243" s="12" customFormat="1" ht="15">
      <c r="C53" s="31"/>
      <c r="D53" s="45"/>
      <c r="E53" s="31"/>
      <c r="F53" s="23"/>
      <c r="G53" s="23"/>
      <c r="H53" s="23"/>
      <c r="I53" s="23"/>
      <c r="J53" s="23"/>
      <c r="K53" s="23"/>
      <c r="L53" s="23"/>
      <c r="M53" s="31"/>
      <c r="O53" s="23"/>
      <c r="BA53" s="38"/>
      <c r="BB53" s="10"/>
      <c r="BC53" s="31"/>
      <c r="IE53" s="13"/>
      <c r="IF53" s="13"/>
      <c r="IG53" s="13"/>
      <c r="IH53" s="13"/>
      <c r="II53" s="13"/>
    </row>
  </sheetData>
  <sheetProtection password="CEC8" sheet="1"/>
  <mergeCells count="10">
    <mergeCell ref="A9:BC9"/>
    <mergeCell ref="C52:BC52"/>
    <mergeCell ref="A1:L1"/>
    <mergeCell ref="A4:BC4"/>
    <mergeCell ref="A5:BC5"/>
    <mergeCell ref="A6:BC6"/>
    <mergeCell ref="A7:BC7"/>
    <mergeCell ref="B8:BC8"/>
    <mergeCell ref="A50:B50"/>
    <mergeCell ref="A52:B52"/>
  </mergeCells>
  <dataValidations count="21">
    <dataValidation type="list" showInputMessage="1" showErrorMessage="1" promptTitle="Less or Excess" prompt="Please select either LESS  ( - )  or  EXCESS  ( + )" errorTitle="Please enter valid values only" error="Please select either LESS ( - ) or  EXCESS  ( + )" sqref="E51">
      <formula1>IF(ISBLANK(F51),$A$3:$C$3,$B$3:$C$3)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1">
      <formula1>0</formula1>
      <formula2>IF(E51&lt;&gt;"Select",99.9,0)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51">
      <formula1>IF(E51&lt;&gt;"Select",0,-1)</formula1>
      <formula2>IF(E51&lt;&gt;"Select",99.99,-1)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1">
      <formula1>"Select, Option C1, Option D1"</formula1>
    </dataValidation>
    <dataValidation type="decimal" allowBlank="1" showInputMessage="1" showErrorMessage="1" promptTitle="Rate Entry" prompt="Please enter VAT charges in Rupees for this item. " errorTitle="Invaid Entry" error="Only Numeric Values are allowed. " sqref="M14 M16 M18 M20 M22 M24 M26 M28:M33 M36 M38:M46 M48:M49">
      <formula1>0</formula1>
      <formula2>999999999999999</formula2>
    </dataValidation>
    <dataValidation type="decimal" allowBlank="1" showInputMessage="1" showErrorMessage="1" errorTitle="Invalid Entry" error="Only Numeric Values are allowed. " sqref="A13:A49">
      <formula1>0</formula1>
      <formula2>999999999999999</formula2>
    </dataValidation>
    <dataValidation allowBlank="1" showInputMessage="1" showErrorMessage="1" promptTitle="Units" prompt="Please enter Units in text" sqref="E13:E49"/>
    <dataValidation type="decimal" allowBlank="1" showInputMessage="1" showErrorMessage="1" promptTitle="Quantity" prompt="Please enter the Quantity for this item. " errorTitle="Invalid Entry" error="Only Numeric Values are allowed. " sqref="F13:F49 D13:D49">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L13:L49">
      <formula1>"INR"</formula1>
    </dataValidation>
    <dataValidation allowBlank="1" showInputMessage="1" showErrorMessage="1" promptTitle="Itemcode/Make" prompt="Please enter text" sqref="C13:C49"/>
    <dataValidation type="decimal" allowBlank="1" showInputMessage="1" showErrorMessage="1" promptTitle="Rate Entry" prompt="Please enter the Basic Price in Rupees for this item. " errorTitle="Invaid Entry" error="Only Numeric Values are allowed. " sqref="G13:H49">
      <formula1>0</formula1>
      <formula2>999999999999999</formula2>
    </dataValidation>
    <dataValidation type="list" allowBlank="1" showInputMessage="1" showErrorMessage="1" sqref="K13:K49">
      <formula1>"Partial Conversion, Full Conversion"</formula1>
    </dataValidation>
    <dataValidation allowBlank="1" showInputMessage="1" showErrorMessage="1" promptTitle="Addition / Deduction" prompt="Please Choose the correct One" sqref="J13:J49"/>
    <dataValidation type="list" showInputMessage="1" showErrorMessage="1" sqref="I13:I49">
      <formula1>"Excess(+), Less(-)"</formula1>
    </dataValidation>
    <dataValidation type="decimal" allowBlank="1" showInputMessage="1" showErrorMessage="1" promptTitle="Rate Entry" prompt="Please enter the Other Taxes2 in Rupees for this item. " errorTitle="Invaid Entry" error="Only Numeric Values are allowed. " sqref="N13:O4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9">
      <formula1>0</formula1>
      <formula2>999999999999999</formula2>
    </dataValidation>
  </dataValidations>
  <printOptions/>
  <pageMargins left="0.5511811023622047" right="0.31496062992125984" top="0.5905511811023623" bottom="0.5118110236220472" header="0.31496062992125984" footer="0.31496062992125984"/>
  <pageSetup fitToHeight="0"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sheetPr codeName="Sheet15">
    <tabColor theme="4" tint="-0.4999699890613556"/>
  </sheetPr>
  <dimension ref="A1:II53"/>
  <sheetViews>
    <sheetView showGridLines="0" zoomScale="82" zoomScaleNormal="82" zoomScalePageLayoutView="0" workbookViewId="0" topLeftCell="A33">
      <selection activeCell="B39" sqref="B39"/>
    </sheetView>
  </sheetViews>
  <sheetFormatPr defaultColWidth="9.140625" defaultRowHeight="15"/>
  <cols>
    <col min="1" max="1" width="13.140625" style="23" customWidth="1"/>
    <col min="2" max="2" width="72.28125" style="23" customWidth="1"/>
    <col min="3" max="3" width="19.8515625" style="31" hidden="1" customWidth="1"/>
    <col min="4" max="4" width="14.57421875" style="45" customWidth="1"/>
    <col min="5" max="5" width="11.28125" style="31" customWidth="1"/>
    <col min="6" max="6" width="14.421875" style="23" hidden="1" customWidth="1"/>
    <col min="7" max="7" width="14.140625" style="23" hidden="1" customWidth="1"/>
    <col min="8" max="9" width="12.140625" style="23" hidden="1" customWidth="1"/>
    <col min="10" max="10" width="9.00390625" style="23" hidden="1" customWidth="1"/>
    <col min="11" max="11" width="19.57421875" style="23" hidden="1" customWidth="1"/>
    <col min="12" max="12" width="14.28125" style="23" hidden="1" customWidth="1"/>
    <col min="13" max="13" width="21.8515625" style="31" customWidth="1"/>
    <col min="14" max="14" width="15.28125" style="24" hidden="1" customWidth="1"/>
    <col min="15" max="15" width="14.28125" style="23" hidden="1" customWidth="1"/>
    <col min="16" max="16" width="17.28125" style="23" hidden="1" customWidth="1"/>
    <col min="17" max="17" width="18.421875" style="23" hidden="1" customWidth="1"/>
    <col min="18" max="18" width="17.421875" style="23" hidden="1" customWidth="1"/>
    <col min="19" max="19" width="14.7109375" style="23" hidden="1" customWidth="1"/>
    <col min="20" max="20" width="14.8515625" style="23" hidden="1" customWidth="1"/>
    <col min="21" max="21" width="16.421875" style="23" hidden="1" customWidth="1"/>
    <col min="22" max="22" width="13.00390625" style="23" hidden="1" customWidth="1"/>
    <col min="23" max="51" width="9.140625" style="23" hidden="1" customWidth="1"/>
    <col min="52" max="52" width="10.28125" style="23" hidden="1" customWidth="1"/>
    <col min="53" max="53" width="20.28125" style="38" customWidth="1"/>
    <col min="54" max="54" width="18.8515625" style="38" hidden="1" customWidth="1"/>
    <col min="55" max="55" width="43.57421875" style="31" customWidth="1"/>
    <col min="56" max="238" width="9.140625" style="23" customWidth="1"/>
    <col min="239" max="243" width="9.140625" style="25" customWidth="1"/>
    <col min="244" max="16384" width="9.140625" style="23" customWidth="1"/>
  </cols>
  <sheetData>
    <row r="1" spans="1:243" s="1" customFormat="1" ht="25.5" customHeight="1">
      <c r="A1" s="118" t="str">
        <f>B2&amp;" BoQ"</f>
        <v>Item Rate BoQ</v>
      </c>
      <c r="B1" s="118"/>
      <c r="C1" s="118"/>
      <c r="D1" s="118"/>
      <c r="E1" s="118"/>
      <c r="F1" s="118"/>
      <c r="G1" s="118"/>
      <c r="H1" s="118"/>
      <c r="I1" s="118"/>
      <c r="J1" s="118"/>
      <c r="K1" s="118"/>
      <c r="L1" s="118"/>
      <c r="M1" s="28"/>
      <c r="O1" s="2"/>
      <c r="P1" s="2"/>
      <c r="Q1" s="3"/>
      <c r="BC1" s="28"/>
      <c r="IE1" s="3"/>
      <c r="IF1" s="3"/>
      <c r="IG1" s="3"/>
      <c r="IH1" s="3"/>
      <c r="II1" s="3"/>
    </row>
    <row r="2" spans="1:55" s="1" customFormat="1" ht="25.5" customHeight="1" hidden="1">
      <c r="A2" s="4" t="s">
        <v>3</v>
      </c>
      <c r="B2" s="4" t="s">
        <v>4</v>
      </c>
      <c r="C2" s="27" t="s">
        <v>5</v>
      </c>
      <c r="D2" s="40" t="s">
        <v>6</v>
      </c>
      <c r="E2" s="4" t="s">
        <v>7</v>
      </c>
      <c r="J2" s="5"/>
      <c r="K2" s="5"/>
      <c r="L2" s="5"/>
      <c r="M2" s="28"/>
      <c r="O2" s="2"/>
      <c r="P2" s="2"/>
      <c r="Q2" s="3"/>
      <c r="BC2" s="28"/>
    </row>
    <row r="3" spans="1:243" s="1" customFormat="1" ht="30" customHeight="1" hidden="1">
      <c r="A3" s="1" t="s">
        <v>8</v>
      </c>
      <c r="C3" s="28" t="s">
        <v>9</v>
      </c>
      <c r="D3" s="41"/>
      <c r="E3" s="28"/>
      <c r="M3" s="28"/>
      <c r="BC3" s="28"/>
      <c r="IE3" s="3"/>
      <c r="IF3" s="3"/>
      <c r="IG3" s="3"/>
      <c r="IH3" s="3"/>
      <c r="II3" s="3"/>
    </row>
    <row r="4" spans="1:243" s="6" customFormat="1" ht="30.75" customHeight="1">
      <c r="A4" s="119" t="s">
        <v>73</v>
      </c>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IE4" s="7"/>
      <c r="IF4" s="7"/>
      <c r="IG4" s="7"/>
      <c r="IH4" s="7"/>
      <c r="II4" s="7"/>
    </row>
    <row r="5" spans="1:243" s="6" customFormat="1" ht="30.75" customHeight="1">
      <c r="A5" s="119" t="s">
        <v>113</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IE5" s="7"/>
      <c r="IF5" s="7"/>
      <c r="IG5" s="7"/>
      <c r="IH5" s="7"/>
      <c r="II5" s="7"/>
    </row>
    <row r="6" spans="1:243" s="6" customFormat="1" ht="30.75" customHeight="1">
      <c r="A6" s="119" t="s">
        <v>108</v>
      </c>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IE6" s="7"/>
      <c r="IF6" s="7"/>
      <c r="IG6" s="7"/>
      <c r="IH6" s="7"/>
      <c r="II6" s="7"/>
    </row>
    <row r="7" spans="1:243" s="6" customFormat="1" ht="29.25" customHeight="1" hidden="1">
      <c r="A7" s="120" t="s">
        <v>10</v>
      </c>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IE7" s="7"/>
      <c r="IF7" s="7"/>
      <c r="IG7" s="7"/>
      <c r="IH7" s="7"/>
      <c r="II7" s="7"/>
    </row>
    <row r="8" spans="1:243" s="8" customFormat="1" ht="115.5">
      <c r="A8" s="99" t="s">
        <v>45</v>
      </c>
      <c r="B8" s="121"/>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3"/>
      <c r="IE8" s="9"/>
      <c r="IF8" s="9"/>
      <c r="IG8" s="9"/>
      <c r="IH8" s="9"/>
      <c r="II8" s="9"/>
    </row>
    <row r="9" spans="1:243" s="10" customFormat="1" ht="61.5" customHeight="1">
      <c r="A9" s="112" t="s">
        <v>110</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4"/>
      <c r="IE9" s="11"/>
      <c r="IF9" s="11"/>
      <c r="IG9" s="11"/>
      <c r="IH9" s="11"/>
      <c r="II9" s="11"/>
    </row>
    <row r="10" spans="1:243" s="10" customFormat="1" ht="26.25" customHeight="1" hidden="1">
      <c r="A10" s="29" t="s">
        <v>11</v>
      </c>
      <c r="B10" s="29" t="s">
        <v>12</v>
      </c>
      <c r="C10" s="29" t="s">
        <v>12</v>
      </c>
      <c r="D10" s="42" t="s">
        <v>11</v>
      </c>
      <c r="E10" s="29" t="s">
        <v>12</v>
      </c>
      <c r="F10" s="29" t="s">
        <v>13</v>
      </c>
      <c r="G10" s="29" t="s">
        <v>13</v>
      </c>
      <c r="H10" s="29" t="s">
        <v>14</v>
      </c>
      <c r="I10" s="29" t="s">
        <v>12</v>
      </c>
      <c r="J10" s="29" t="s">
        <v>11</v>
      </c>
      <c r="K10" s="29" t="s">
        <v>15</v>
      </c>
      <c r="L10" s="29" t="s">
        <v>12</v>
      </c>
      <c r="M10" s="29" t="s">
        <v>11</v>
      </c>
      <c r="N10" s="29" t="s">
        <v>13</v>
      </c>
      <c r="O10" s="29" t="s">
        <v>13</v>
      </c>
      <c r="P10" s="29" t="s">
        <v>13</v>
      </c>
      <c r="Q10" s="29" t="s">
        <v>13</v>
      </c>
      <c r="R10" s="29" t="s">
        <v>14</v>
      </c>
      <c r="S10" s="29" t="s">
        <v>14</v>
      </c>
      <c r="T10" s="29" t="s">
        <v>13</v>
      </c>
      <c r="U10" s="29" t="s">
        <v>13</v>
      </c>
      <c r="V10" s="29" t="s">
        <v>13</v>
      </c>
      <c r="W10" s="29" t="s">
        <v>13</v>
      </c>
      <c r="X10" s="29" t="s">
        <v>14</v>
      </c>
      <c r="Y10" s="29" t="s">
        <v>14</v>
      </c>
      <c r="Z10" s="29" t="s">
        <v>13</v>
      </c>
      <c r="AA10" s="29" t="s">
        <v>13</v>
      </c>
      <c r="AB10" s="29" t="s">
        <v>13</v>
      </c>
      <c r="AC10" s="29" t="s">
        <v>13</v>
      </c>
      <c r="AD10" s="29" t="s">
        <v>14</v>
      </c>
      <c r="AE10" s="29" t="s">
        <v>14</v>
      </c>
      <c r="AF10" s="29" t="s">
        <v>13</v>
      </c>
      <c r="AG10" s="29" t="s">
        <v>13</v>
      </c>
      <c r="AH10" s="29" t="s">
        <v>13</v>
      </c>
      <c r="AI10" s="29" t="s">
        <v>13</v>
      </c>
      <c r="AJ10" s="29" t="s">
        <v>14</v>
      </c>
      <c r="AK10" s="29" t="s">
        <v>14</v>
      </c>
      <c r="AL10" s="29" t="s">
        <v>13</v>
      </c>
      <c r="AM10" s="29" t="s">
        <v>13</v>
      </c>
      <c r="AN10" s="29" t="s">
        <v>13</v>
      </c>
      <c r="AO10" s="29" t="s">
        <v>13</v>
      </c>
      <c r="AP10" s="29" t="s">
        <v>14</v>
      </c>
      <c r="AQ10" s="29" t="s">
        <v>14</v>
      </c>
      <c r="AR10" s="29" t="s">
        <v>13</v>
      </c>
      <c r="AS10" s="29" t="s">
        <v>13</v>
      </c>
      <c r="AT10" s="29" t="s">
        <v>11</v>
      </c>
      <c r="AU10" s="29" t="s">
        <v>11</v>
      </c>
      <c r="AV10" s="29" t="s">
        <v>14</v>
      </c>
      <c r="AW10" s="29" t="s">
        <v>14</v>
      </c>
      <c r="AX10" s="29" t="s">
        <v>11</v>
      </c>
      <c r="AY10" s="29" t="s">
        <v>11</v>
      </c>
      <c r="AZ10" s="29" t="s">
        <v>16</v>
      </c>
      <c r="BA10" s="29" t="s">
        <v>11</v>
      </c>
      <c r="BB10" s="29" t="s">
        <v>11</v>
      </c>
      <c r="BC10" s="29" t="s">
        <v>12</v>
      </c>
      <c r="IE10" s="11"/>
      <c r="IF10" s="11"/>
      <c r="IG10" s="11"/>
      <c r="IH10" s="11"/>
      <c r="II10" s="11"/>
    </row>
    <row r="11" spans="1:243" s="12" customFormat="1" ht="94.5" customHeight="1">
      <c r="A11" s="75" t="s">
        <v>0</v>
      </c>
      <c r="B11" s="75" t="s">
        <v>17</v>
      </c>
      <c r="C11" s="76" t="s">
        <v>1</v>
      </c>
      <c r="D11" s="77" t="s">
        <v>18</v>
      </c>
      <c r="E11" s="76" t="s">
        <v>19</v>
      </c>
      <c r="F11" s="75" t="s">
        <v>74</v>
      </c>
      <c r="G11" s="75"/>
      <c r="H11" s="75"/>
      <c r="I11" s="75" t="s">
        <v>20</v>
      </c>
      <c r="J11" s="75" t="s">
        <v>21</v>
      </c>
      <c r="K11" s="75" t="s">
        <v>22</v>
      </c>
      <c r="L11" s="75" t="s">
        <v>23</v>
      </c>
      <c r="M11" s="78" t="s">
        <v>75</v>
      </c>
      <c r="N11" s="75" t="s">
        <v>24</v>
      </c>
      <c r="O11" s="75" t="s">
        <v>25</v>
      </c>
      <c r="P11" s="75" t="s">
        <v>54</v>
      </c>
      <c r="Q11" s="75" t="s">
        <v>26</v>
      </c>
      <c r="R11" s="75"/>
      <c r="S11" s="75"/>
      <c r="T11" s="75" t="s">
        <v>27</v>
      </c>
      <c r="U11" s="75" t="s">
        <v>28</v>
      </c>
      <c r="V11" s="75" t="s">
        <v>29</v>
      </c>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9" t="s">
        <v>76</v>
      </c>
      <c r="BB11" s="79" t="s">
        <v>30</v>
      </c>
      <c r="BC11" s="80" t="s">
        <v>31</v>
      </c>
      <c r="IE11" s="13"/>
      <c r="IF11" s="13"/>
      <c r="IG11" s="13"/>
      <c r="IH11" s="13"/>
      <c r="II11" s="13"/>
    </row>
    <row r="12" spans="1:243" s="12" customFormat="1" ht="15" hidden="1">
      <c r="A12" s="14">
        <v>1</v>
      </c>
      <c r="B12" s="14">
        <v>2</v>
      </c>
      <c r="C12" s="30">
        <v>3</v>
      </c>
      <c r="D12" s="43">
        <v>4</v>
      </c>
      <c r="E12" s="30">
        <v>5</v>
      </c>
      <c r="F12" s="14">
        <v>6</v>
      </c>
      <c r="G12" s="14">
        <v>7</v>
      </c>
      <c r="H12" s="14">
        <v>8</v>
      </c>
      <c r="I12" s="14">
        <v>9</v>
      </c>
      <c r="J12" s="14">
        <v>10</v>
      </c>
      <c r="K12" s="14">
        <v>11</v>
      </c>
      <c r="L12" s="14">
        <v>12</v>
      </c>
      <c r="M12" s="30">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30">
        <v>53</v>
      </c>
      <c r="BB12" s="30">
        <v>54</v>
      </c>
      <c r="BC12" s="30">
        <v>55</v>
      </c>
      <c r="IE12" s="13"/>
      <c r="IF12" s="13"/>
      <c r="IG12" s="13"/>
      <c r="IH12" s="13"/>
      <c r="II12" s="13"/>
    </row>
    <row r="13" spans="1:243" s="15" customFormat="1" ht="18.75">
      <c r="A13" s="85">
        <v>1</v>
      </c>
      <c r="B13" s="93" t="s">
        <v>77</v>
      </c>
      <c r="C13" s="50"/>
      <c r="D13" s="51"/>
      <c r="E13" s="52"/>
      <c r="F13" s="66"/>
      <c r="G13" s="67"/>
      <c r="H13" s="67"/>
      <c r="I13" s="66"/>
      <c r="J13" s="68"/>
      <c r="K13" s="69"/>
      <c r="L13" s="69"/>
      <c r="M13" s="53"/>
      <c r="N13" s="82"/>
      <c r="O13" s="82"/>
      <c r="P13" s="54"/>
      <c r="Q13" s="82"/>
      <c r="R13" s="82"/>
      <c r="S13" s="55"/>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83"/>
      <c r="BB13" s="84"/>
      <c r="BC13" s="57"/>
      <c r="IE13" s="16">
        <v>1</v>
      </c>
      <c r="IF13" s="16" t="s">
        <v>32</v>
      </c>
      <c r="IG13" s="16" t="s">
        <v>33</v>
      </c>
      <c r="IH13" s="16">
        <v>10</v>
      </c>
      <c r="II13" s="16" t="s">
        <v>34</v>
      </c>
    </row>
    <row r="14" spans="1:243" s="15" customFormat="1" ht="18.75">
      <c r="A14" s="85">
        <v>1.1</v>
      </c>
      <c r="B14" s="94" t="s">
        <v>78</v>
      </c>
      <c r="C14" s="50" t="s">
        <v>68</v>
      </c>
      <c r="D14" s="100">
        <v>3</v>
      </c>
      <c r="E14" s="101" t="s">
        <v>55</v>
      </c>
      <c r="F14" s="70"/>
      <c r="G14" s="69"/>
      <c r="H14" s="69"/>
      <c r="I14" s="66" t="s">
        <v>36</v>
      </c>
      <c r="J14" s="68">
        <f>IF(I14="Less(-)",-1,1)</f>
        <v>1</v>
      </c>
      <c r="K14" s="69" t="s">
        <v>42</v>
      </c>
      <c r="L14" s="69" t="s">
        <v>7</v>
      </c>
      <c r="M14" s="58"/>
      <c r="N14" s="71"/>
      <c r="O14" s="71"/>
      <c r="P14" s="59"/>
      <c r="Q14" s="71"/>
      <c r="R14" s="71"/>
      <c r="S14" s="60"/>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2"/>
      <c r="AV14" s="61"/>
      <c r="AW14" s="61"/>
      <c r="AX14" s="61"/>
      <c r="AY14" s="61"/>
      <c r="AZ14" s="61"/>
      <c r="BA14" s="102">
        <f>total_amount_ba($B$2,$D$2,D14,F14,J14,K14,M14)</f>
        <v>0</v>
      </c>
      <c r="BB14" s="86">
        <f>BA14+SUM(N14:AZ14)</f>
        <v>0</v>
      </c>
      <c r="BC14" s="106" t="str">
        <f>SpellNumber(L14,BA14)</f>
        <v>INR Zero Only</v>
      </c>
      <c r="IE14" s="16">
        <v>1.02</v>
      </c>
      <c r="IF14" s="16" t="s">
        <v>37</v>
      </c>
      <c r="IG14" s="16" t="s">
        <v>38</v>
      </c>
      <c r="IH14" s="16">
        <v>213</v>
      </c>
      <c r="II14" s="16" t="s">
        <v>35</v>
      </c>
    </row>
    <row r="15" spans="1:243" s="15" customFormat="1" ht="18.75">
      <c r="A15" s="85">
        <v>2</v>
      </c>
      <c r="B15" s="107" t="s">
        <v>79</v>
      </c>
      <c r="C15" s="50"/>
      <c r="D15" s="100"/>
      <c r="E15" s="101"/>
      <c r="F15" s="66"/>
      <c r="G15" s="67"/>
      <c r="H15" s="67"/>
      <c r="I15" s="66"/>
      <c r="J15" s="68"/>
      <c r="K15" s="69"/>
      <c r="L15" s="69"/>
      <c r="M15" s="53"/>
      <c r="N15" s="82"/>
      <c r="O15" s="82"/>
      <c r="P15" s="54"/>
      <c r="Q15" s="82"/>
      <c r="R15" s="82"/>
      <c r="S15" s="55"/>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103"/>
      <c r="BB15" s="84"/>
      <c r="BC15" s="106"/>
      <c r="IE15" s="16">
        <v>1</v>
      </c>
      <c r="IF15" s="16" t="s">
        <v>32</v>
      </c>
      <c r="IG15" s="16" t="s">
        <v>33</v>
      </c>
      <c r="IH15" s="16">
        <v>10</v>
      </c>
      <c r="II15" s="16" t="s">
        <v>34</v>
      </c>
    </row>
    <row r="16" spans="1:243" s="15" customFormat="1" ht="18.75">
      <c r="A16" s="85">
        <v>2.1</v>
      </c>
      <c r="B16" s="94" t="s">
        <v>80</v>
      </c>
      <c r="C16" s="50" t="s">
        <v>69</v>
      </c>
      <c r="D16" s="100">
        <v>3</v>
      </c>
      <c r="E16" s="101" t="s">
        <v>55</v>
      </c>
      <c r="F16" s="70"/>
      <c r="G16" s="69"/>
      <c r="H16" s="69"/>
      <c r="I16" s="66" t="s">
        <v>36</v>
      </c>
      <c r="J16" s="68">
        <f>IF(I16="Less(-)",-1,1)</f>
        <v>1</v>
      </c>
      <c r="K16" s="69" t="s">
        <v>42</v>
      </c>
      <c r="L16" s="69" t="s">
        <v>7</v>
      </c>
      <c r="M16" s="58"/>
      <c r="N16" s="71"/>
      <c r="O16" s="71"/>
      <c r="P16" s="59"/>
      <c r="Q16" s="71"/>
      <c r="R16" s="71"/>
      <c r="S16" s="60"/>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2"/>
      <c r="AV16" s="61"/>
      <c r="AW16" s="61"/>
      <c r="AX16" s="61"/>
      <c r="AY16" s="61"/>
      <c r="AZ16" s="61"/>
      <c r="BA16" s="102">
        <f>total_amount_ba($B$2,$D$2,D16,F16,J16,K16,M16)</f>
        <v>0</v>
      </c>
      <c r="BB16" s="86">
        <f>BA16+SUM(N16:AZ16)</f>
        <v>0</v>
      </c>
      <c r="BC16" s="106" t="str">
        <f aca="true" t="shared" si="0" ref="BC16:BC49">SpellNumber(L16,BA16)</f>
        <v>INR Zero Only</v>
      </c>
      <c r="IE16" s="16">
        <v>1.02</v>
      </c>
      <c r="IF16" s="16" t="s">
        <v>37</v>
      </c>
      <c r="IG16" s="16" t="s">
        <v>38</v>
      </c>
      <c r="IH16" s="16">
        <v>213</v>
      </c>
      <c r="II16" s="16" t="s">
        <v>35</v>
      </c>
    </row>
    <row r="17" spans="1:243" s="15" customFormat="1" ht="18.75">
      <c r="A17" s="85">
        <v>3</v>
      </c>
      <c r="B17" s="95" t="s">
        <v>81</v>
      </c>
      <c r="C17" s="50"/>
      <c r="D17" s="100"/>
      <c r="E17" s="101"/>
      <c r="F17" s="66"/>
      <c r="G17" s="67"/>
      <c r="H17" s="67"/>
      <c r="I17" s="66"/>
      <c r="J17" s="68"/>
      <c r="K17" s="69"/>
      <c r="L17" s="69"/>
      <c r="M17" s="53"/>
      <c r="N17" s="82"/>
      <c r="O17" s="82"/>
      <c r="P17" s="54"/>
      <c r="Q17" s="82"/>
      <c r="R17" s="82"/>
      <c r="S17" s="55"/>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103"/>
      <c r="BB17" s="84"/>
      <c r="BC17" s="106"/>
      <c r="IE17" s="16">
        <v>1</v>
      </c>
      <c r="IF17" s="16" t="s">
        <v>32</v>
      </c>
      <c r="IG17" s="16" t="s">
        <v>33</v>
      </c>
      <c r="IH17" s="16">
        <v>10</v>
      </c>
      <c r="II17" s="16" t="s">
        <v>34</v>
      </c>
    </row>
    <row r="18" spans="1:243" s="15" customFormat="1" ht="18.75">
      <c r="A18" s="85">
        <v>3.1</v>
      </c>
      <c r="B18" s="94" t="s">
        <v>82</v>
      </c>
      <c r="C18" s="50" t="s">
        <v>70</v>
      </c>
      <c r="D18" s="100">
        <v>3</v>
      </c>
      <c r="E18" s="101" t="s">
        <v>55</v>
      </c>
      <c r="F18" s="70"/>
      <c r="G18" s="69"/>
      <c r="H18" s="69"/>
      <c r="I18" s="66" t="s">
        <v>36</v>
      </c>
      <c r="J18" s="68">
        <f>IF(I18="Less(-)",-1,1)</f>
        <v>1</v>
      </c>
      <c r="K18" s="69" t="s">
        <v>42</v>
      </c>
      <c r="L18" s="69" t="s">
        <v>7</v>
      </c>
      <c r="M18" s="58"/>
      <c r="N18" s="71"/>
      <c r="O18" s="71"/>
      <c r="P18" s="59"/>
      <c r="Q18" s="71"/>
      <c r="R18" s="71"/>
      <c r="S18" s="60"/>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2"/>
      <c r="AV18" s="61"/>
      <c r="AW18" s="61"/>
      <c r="AX18" s="61"/>
      <c r="AY18" s="61"/>
      <c r="AZ18" s="61"/>
      <c r="BA18" s="102">
        <f>total_amount_ba($B$2,$D$2,D18,F18,J18,K18,M18)</f>
        <v>0</v>
      </c>
      <c r="BB18" s="86">
        <f>BA18+SUM(N18:AZ18)</f>
        <v>0</v>
      </c>
      <c r="BC18" s="106" t="str">
        <f t="shared" si="0"/>
        <v>INR Zero Only</v>
      </c>
      <c r="IE18" s="16">
        <v>1.02</v>
      </c>
      <c r="IF18" s="16" t="s">
        <v>37</v>
      </c>
      <c r="IG18" s="16" t="s">
        <v>38</v>
      </c>
      <c r="IH18" s="16">
        <v>213</v>
      </c>
      <c r="II18" s="16" t="s">
        <v>35</v>
      </c>
    </row>
    <row r="19" spans="1:243" s="15" customFormat="1" ht="18.75">
      <c r="A19" s="85">
        <v>4</v>
      </c>
      <c r="B19" s="95" t="s">
        <v>83</v>
      </c>
      <c r="C19" s="50"/>
      <c r="D19" s="100"/>
      <c r="E19" s="101"/>
      <c r="F19" s="66"/>
      <c r="G19" s="67"/>
      <c r="H19" s="67"/>
      <c r="I19" s="66"/>
      <c r="J19" s="68"/>
      <c r="K19" s="69"/>
      <c r="L19" s="69"/>
      <c r="M19" s="53"/>
      <c r="N19" s="82"/>
      <c r="O19" s="82"/>
      <c r="P19" s="54"/>
      <c r="Q19" s="82"/>
      <c r="R19" s="82"/>
      <c r="S19" s="55"/>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103"/>
      <c r="BB19" s="84"/>
      <c r="BC19" s="106"/>
      <c r="IE19" s="16">
        <v>1</v>
      </c>
      <c r="IF19" s="16" t="s">
        <v>32</v>
      </c>
      <c r="IG19" s="16" t="s">
        <v>33</v>
      </c>
      <c r="IH19" s="16">
        <v>10</v>
      </c>
      <c r="II19" s="16" t="s">
        <v>34</v>
      </c>
    </row>
    <row r="20" spans="1:243" s="15" customFormat="1" ht="18.75">
      <c r="A20" s="85">
        <v>4.1</v>
      </c>
      <c r="B20" s="94" t="s">
        <v>84</v>
      </c>
      <c r="C20" s="50" t="s">
        <v>71</v>
      </c>
      <c r="D20" s="100">
        <v>3</v>
      </c>
      <c r="E20" s="101" t="s">
        <v>55</v>
      </c>
      <c r="F20" s="70"/>
      <c r="G20" s="69"/>
      <c r="H20" s="69"/>
      <c r="I20" s="66" t="s">
        <v>36</v>
      </c>
      <c r="J20" s="68">
        <f>IF(I20="Less(-)",-1,1)</f>
        <v>1</v>
      </c>
      <c r="K20" s="69" t="s">
        <v>42</v>
      </c>
      <c r="L20" s="69" t="s">
        <v>7</v>
      </c>
      <c r="M20" s="58"/>
      <c r="N20" s="71"/>
      <c r="O20" s="71"/>
      <c r="P20" s="59"/>
      <c r="Q20" s="71"/>
      <c r="R20" s="71"/>
      <c r="S20" s="60"/>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2"/>
      <c r="AV20" s="61"/>
      <c r="AW20" s="61"/>
      <c r="AX20" s="61"/>
      <c r="AY20" s="61"/>
      <c r="AZ20" s="61"/>
      <c r="BA20" s="102">
        <f>total_amount_ba($B$2,$D$2,D20,F20,J20,K20,M20)</f>
        <v>0</v>
      </c>
      <c r="BB20" s="86">
        <f>BA20+SUM(N20:AZ20)</f>
        <v>0</v>
      </c>
      <c r="BC20" s="106" t="str">
        <f t="shared" si="0"/>
        <v>INR Zero Only</v>
      </c>
      <c r="IE20" s="16">
        <v>1.02</v>
      </c>
      <c r="IF20" s="16" t="s">
        <v>37</v>
      </c>
      <c r="IG20" s="16" t="s">
        <v>38</v>
      </c>
      <c r="IH20" s="16">
        <v>213</v>
      </c>
      <c r="II20" s="16" t="s">
        <v>35</v>
      </c>
    </row>
    <row r="21" spans="1:243" s="15" customFormat="1" ht="18.75">
      <c r="A21" s="85">
        <v>5</v>
      </c>
      <c r="B21" s="96" t="s">
        <v>85</v>
      </c>
      <c r="C21" s="50"/>
      <c r="D21" s="100"/>
      <c r="E21" s="101"/>
      <c r="F21" s="66"/>
      <c r="G21" s="67"/>
      <c r="H21" s="67"/>
      <c r="I21" s="66"/>
      <c r="J21" s="68"/>
      <c r="K21" s="69"/>
      <c r="L21" s="69"/>
      <c r="M21" s="53"/>
      <c r="N21" s="82"/>
      <c r="O21" s="82"/>
      <c r="P21" s="54"/>
      <c r="Q21" s="82"/>
      <c r="R21" s="82"/>
      <c r="S21" s="55"/>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103"/>
      <c r="BB21" s="84"/>
      <c r="BC21" s="106"/>
      <c r="IE21" s="16">
        <v>1</v>
      </c>
      <c r="IF21" s="16" t="s">
        <v>32</v>
      </c>
      <c r="IG21" s="16" t="s">
        <v>33</v>
      </c>
      <c r="IH21" s="16">
        <v>10</v>
      </c>
      <c r="II21" s="16" t="s">
        <v>34</v>
      </c>
    </row>
    <row r="22" spans="1:243" s="15" customFormat="1" ht="18.75">
      <c r="A22" s="85">
        <v>5.1</v>
      </c>
      <c r="B22" s="94" t="s">
        <v>86</v>
      </c>
      <c r="C22" s="50" t="s">
        <v>72</v>
      </c>
      <c r="D22" s="100">
        <v>1</v>
      </c>
      <c r="E22" s="101" t="s">
        <v>46</v>
      </c>
      <c r="F22" s="70"/>
      <c r="G22" s="69"/>
      <c r="H22" s="69"/>
      <c r="I22" s="66" t="s">
        <v>36</v>
      </c>
      <c r="J22" s="68">
        <f>IF(I22="Less(-)",-1,1)</f>
        <v>1</v>
      </c>
      <c r="K22" s="69" t="s">
        <v>42</v>
      </c>
      <c r="L22" s="69" t="s">
        <v>7</v>
      </c>
      <c r="M22" s="58"/>
      <c r="N22" s="71"/>
      <c r="O22" s="71"/>
      <c r="P22" s="59"/>
      <c r="Q22" s="71"/>
      <c r="R22" s="71"/>
      <c r="S22" s="60"/>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2"/>
      <c r="AV22" s="61"/>
      <c r="AW22" s="61"/>
      <c r="AX22" s="61"/>
      <c r="AY22" s="61"/>
      <c r="AZ22" s="61"/>
      <c r="BA22" s="102">
        <f>total_amount_ba($B$2,$D$2,D22,F22,J22,K22,M22)</f>
        <v>0</v>
      </c>
      <c r="BB22" s="86">
        <f>BA22+SUM(N22:AZ22)</f>
        <v>0</v>
      </c>
      <c r="BC22" s="106" t="str">
        <f t="shared" si="0"/>
        <v>INR Zero Only</v>
      </c>
      <c r="IE22" s="16">
        <v>1.02</v>
      </c>
      <c r="IF22" s="16" t="s">
        <v>37</v>
      </c>
      <c r="IG22" s="16" t="s">
        <v>38</v>
      </c>
      <c r="IH22" s="16">
        <v>213</v>
      </c>
      <c r="II22" s="16" t="s">
        <v>35</v>
      </c>
    </row>
    <row r="23" spans="1:243" s="15" customFormat="1" ht="18.75">
      <c r="A23" s="85">
        <v>6</v>
      </c>
      <c r="B23" s="108" t="s">
        <v>87</v>
      </c>
      <c r="C23" s="50"/>
      <c r="D23" s="100"/>
      <c r="E23" s="101"/>
      <c r="F23" s="66"/>
      <c r="G23" s="67"/>
      <c r="H23" s="67"/>
      <c r="I23" s="66"/>
      <c r="J23" s="68"/>
      <c r="K23" s="69"/>
      <c r="L23" s="69"/>
      <c r="M23" s="53"/>
      <c r="N23" s="82"/>
      <c r="O23" s="82"/>
      <c r="P23" s="54"/>
      <c r="Q23" s="82"/>
      <c r="R23" s="82"/>
      <c r="S23" s="55"/>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103"/>
      <c r="BB23" s="84"/>
      <c r="BC23" s="106"/>
      <c r="IE23" s="16">
        <v>1</v>
      </c>
      <c r="IF23" s="16" t="s">
        <v>32</v>
      </c>
      <c r="IG23" s="16" t="s">
        <v>33</v>
      </c>
      <c r="IH23" s="16">
        <v>10</v>
      </c>
      <c r="II23" s="16" t="s">
        <v>34</v>
      </c>
    </row>
    <row r="24" spans="1:243" s="15" customFormat="1" ht="18.75">
      <c r="A24" s="85">
        <v>6.1</v>
      </c>
      <c r="B24" s="94" t="s">
        <v>88</v>
      </c>
      <c r="C24" s="50" t="s">
        <v>47</v>
      </c>
      <c r="D24" s="100">
        <v>1</v>
      </c>
      <c r="E24" s="101" t="s">
        <v>46</v>
      </c>
      <c r="F24" s="70"/>
      <c r="G24" s="69"/>
      <c r="H24" s="69"/>
      <c r="I24" s="66" t="s">
        <v>36</v>
      </c>
      <c r="J24" s="68">
        <f>IF(I24="Less(-)",-1,1)</f>
        <v>1</v>
      </c>
      <c r="K24" s="69" t="s">
        <v>42</v>
      </c>
      <c r="L24" s="69" t="s">
        <v>7</v>
      </c>
      <c r="M24" s="58"/>
      <c r="N24" s="71"/>
      <c r="O24" s="71"/>
      <c r="P24" s="59"/>
      <c r="Q24" s="71"/>
      <c r="R24" s="71"/>
      <c r="S24" s="60"/>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2"/>
      <c r="AV24" s="61"/>
      <c r="AW24" s="61"/>
      <c r="AX24" s="61"/>
      <c r="AY24" s="61"/>
      <c r="AZ24" s="61"/>
      <c r="BA24" s="102">
        <f>total_amount_ba($B$2,$D$2,D24,F24,J24,K24,M24)</f>
        <v>0</v>
      </c>
      <c r="BB24" s="86">
        <f>BA24+SUM(N24:AZ24)</f>
        <v>0</v>
      </c>
      <c r="BC24" s="106" t="str">
        <f t="shared" si="0"/>
        <v>INR Zero Only</v>
      </c>
      <c r="IE24" s="16">
        <v>1.02</v>
      </c>
      <c r="IF24" s="16" t="s">
        <v>37</v>
      </c>
      <c r="IG24" s="16" t="s">
        <v>38</v>
      </c>
      <c r="IH24" s="16">
        <v>213</v>
      </c>
      <c r="II24" s="16" t="s">
        <v>35</v>
      </c>
    </row>
    <row r="25" spans="1:243" s="15" customFormat="1" ht="18.75">
      <c r="A25" s="85">
        <v>7</v>
      </c>
      <c r="B25" s="93" t="s">
        <v>89</v>
      </c>
      <c r="C25" s="50"/>
      <c r="D25" s="100"/>
      <c r="E25" s="101"/>
      <c r="F25" s="66"/>
      <c r="G25" s="67"/>
      <c r="H25" s="67"/>
      <c r="I25" s="66"/>
      <c r="J25" s="68"/>
      <c r="K25" s="69"/>
      <c r="L25" s="69"/>
      <c r="M25" s="53"/>
      <c r="N25" s="82"/>
      <c r="O25" s="82"/>
      <c r="P25" s="54"/>
      <c r="Q25" s="82"/>
      <c r="R25" s="82"/>
      <c r="S25" s="55"/>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103"/>
      <c r="BB25" s="84"/>
      <c r="BC25" s="106"/>
      <c r="IE25" s="16">
        <v>1</v>
      </c>
      <c r="IF25" s="16" t="s">
        <v>32</v>
      </c>
      <c r="IG25" s="16" t="s">
        <v>33</v>
      </c>
      <c r="IH25" s="16">
        <v>10</v>
      </c>
      <c r="II25" s="16" t="s">
        <v>34</v>
      </c>
    </row>
    <row r="26" spans="1:243" s="15" customFormat="1" ht="18.75">
      <c r="A26" s="85">
        <v>7.1</v>
      </c>
      <c r="B26" s="94" t="s">
        <v>88</v>
      </c>
      <c r="C26" s="50" t="s">
        <v>48</v>
      </c>
      <c r="D26" s="100">
        <v>1</v>
      </c>
      <c r="E26" s="101" t="s">
        <v>46</v>
      </c>
      <c r="F26" s="70"/>
      <c r="G26" s="69"/>
      <c r="H26" s="69"/>
      <c r="I26" s="66" t="s">
        <v>36</v>
      </c>
      <c r="J26" s="68">
        <f>IF(I26="Less(-)",-1,1)</f>
        <v>1</v>
      </c>
      <c r="K26" s="69" t="s">
        <v>42</v>
      </c>
      <c r="L26" s="69" t="s">
        <v>7</v>
      </c>
      <c r="M26" s="58"/>
      <c r="N26" s="71"/>
      <c r="O26" s="71"/>
      <c r="P26" s="59"/>
      <c r="Q26" s="71"/>
      <c r="R26" s="71"/>
      <c r="S26" s="60"/>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2"/>
      <c r="AV26" s="61"/>
      <c r="AW26" s="61"/>
      <c r="AX26" s="61"/>
      <c r="AY26" s="61"/>
      <c r="AZ26" s="61"/>
      <c r="BA26" s="102">
        <f>total_amount_ba($B$2,$D$2,D26,F26,J26,K26,M26)</f>
        <v>0</v>
      </c>
      <c r="BB26" s="86">
        <f>BA26+SUM(N26:AZ26)</f>
        <v>0</v>
      </c>
      <c r="BC26" s="106" t="str">
        <f t="shared" si="0"/>
        <v>INR Zero Only</v>
      </c>
      <c r="IE26" s="16">
        <v>1.02</v>
      </c>
      <c r="IF26" s="16" t="s">
        <v>37</v>
      </c>
      <c r="IG26" s="16" t="s">
        <v>38</v>
      </c>
      <c r="IH26" s="16">
        <v>213</v>
      </c>
      <c r="II26" s="16" t="s">
        <v>35</v>
      </c>
    </row>
    <row r="27" spans="1:243" s="15" customFormat="1" ht="18.75">
      <c r="A27" s="85">
        <v>8</v>
      </c>
      <c r="B27" s="96" t="s">
        <v>90</v>
      </c>
      <c r="C27" s="50"/>
      <c r="D27" s="100"/>
      <c r="E27" s="101"/>
      <c r="F27" s="66"/>
      <c r="G27" s="67"/>
      <c r="H27" s="67"/>
      <c r="I27" s="66"/>
      <c r="J27" s="68"/>
      <c r="K27" s="69"/>
      <c r="L27" s="69"/>
      <c r="M27" s="53"/>
      <c r="N27" s="82"/>
      <c r="O27" s="82"/>
      <c r="P27" s="54"/>
      <c r="Q27" s="82"/>
      <c r="R27" s="82"/>
      <c r="S27" s="55"/>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103"/>
      <c r="BB27" s="84"/>
      <c r="BC27" s="106"/>
      <c r="IE27" s="16">
        <v>1</v>
      </c>
      <c r="IF27" s="16" t="s">
        <v>32</v>
      </c>
      <c r="IG27" s="16" t="s">
        <v>33</v>
      </c>
      <c r="IH27" s="16">
        <v>10</v>
      </c>
      <c r="II27" s="16" t="s">
        <v>34</v>
      </c>
    </row>
    <row r="28" spans="1:243" s="15" customFormat="1" ht="18.75">
      <c r="A28" s="85">
        <v>8.1</v>
      </c>
      <c r="B28" s="94" t="s">
        <v>91</v>
      </c>
      <c r="C28" s="50" t="s">
        <v>49</v>
      </c>
      <c r="D28" s="100">
        <v>1</v>
      </c>
      <c r="E28" s="101" t="s">
        <v>55</v>
      </c>
      <c r="F28" s="70"/>
      <c r="G28" s="69"/>
      <c r="H28" s="69"/>
      <c r="I28" s="66" t="s">
        <v>36</v>
      </c>
      <c r="J28" s="68">
        <f aca="true" t="shared" si="1" ref="J28:J33">IF(I28="Less(-)",-1,1)</f>
        <v>1</v>
      </c>
      <c r="K28" s="69" t="s">
        <v>42</v>
      </c>
      <c r="L28" s="69" t="s">
        <v>7</v>
      </c>
      <c r="M28" s="58"/>
      <c r="N28" s="71"/>
      <c r="O28" s="71"/>
      <c r="P28" s="59"/>
      <c r="Q28" s="71"/>
      <c r="R28" s="71"/>
      <c r="S28" s="60"/>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2"/>
      <c r="AV28" s="61"/>
      <c r="AW28" s="61"/>
      <c r="AX28" s="61"/>
      <c r="AY28" s="61"/>
      <c r="AZ28" s="61"/>
      <c r="BA28" s="102">
        <f aca="true" t="shared" si="2" ref="BA28:BA33">total_amount_ba($B$2,$D$2,D28,F28,J28,K28,M28)</f>
        <v>0</v>
      </c>
      <c r="BB28" s="86">
        <f aca="true" t="shared" si="3" ref="BB28:BB33">BA28+SUM(N28:AZ28)</f>
        <v>0</v>
      </c>
      <c r="BC28" s="106" t="str">
        <f t="shared" si="0"/>
        <v>INR Zero Only</v>
      </c>
      <c r="IE28" s="16">
        <v>1.02</v>
      </c>
      <c r="IF28" s="16" t="s">
        <v>37</v>
      </c>
      <c r="IG28" s="16" t="s">
        <v>38</v>
      </c>
      <c r="IH28" s="16">
        <v>213</v>
      </c>
      <c r="II28" s="16" t="s">
        <v>35</v>
      </c>
    </row>
    <row r="29" spans="1:243" s="15" customFormat="1" ht="36">
      <c r="A29" s="111">
        <v>9</v>
      </c>
      <c r="B29" s="98" t="s">
        <v>92</v>
      </c>
      <c r="C29" s="50" t="s">
        <v>50</v>
      </c>
      <c r="D29" s="100">
        <v>1</v>
      </c>
      <c r="E29" s="101" t="s">
        <v>55</v>
      </c>
      <c r="F29" s="70"/>
      <c r="G29" s="69"/>
      <c r="H29" s="69"/>
      <c r="I29" s="66" t="s">
        <v>36</v>
      </c>
      <c r="J29" s="68">
        <f t="shared" si="1"/>
        <v>1</v>
      </c>
      <c r="K29" s="69" t="s">
        <v>42</v>
      </c>
      <c r="L29" s="69" t="s">
        <v>7</v>
      </c>
      <c r="M29" s="58"/>
      <c r="N29" s="71"/>
      <c r="O29" s="71"/>
      <c r="P29" s="59"/>
      <c r="Q29" s="71"/>
      <c r="R29" s="71"/>
      <c r="S29" s="60"/>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2"/>
      <c r="AV29" s="61"/>
      <c r="AW29" s="61"/>
      <c r="AX29" s="61"/>
      <c r="AY29" s="61"/>
      <c r="AZ29" s="61"/>
      <c r="BA29" s="102">
        <f t="shared" si="2"/>
        <v>0</v>
      </c>
      <c r="BB29" s="86">
        <f t="shared" si="3"/>
        <v>0</v>
      </c>
      <c r="BC29" s="106" t="str">
        <f t="shared" si="0"/>
        <v>INR Zero Only</v>
      </c>
      <c r="IE29" s="16">
        <v>1.02</v>
      </c>
      <c r="IF29" s="16" t="s">
        <v>37</v>
      </c>
      <c r="IG29" s="16" t="s">
        <v>38</v>
      </c>
      <c r="IH29" s="16">
        <v>213</v>
      </c>
      <c r="II29" s="16" t="s">
        <v>35</v>
      </c>
    </row>
    <row r="30" spans="1:243" s="15" customFormat="1" ht="18.75">
      <c r="A30" s="111">
        <v>10</v>
      </c>
      <c r="B30" s="98" t="s">
        <v>93</v>
      </c>
      <c r="C30" s="50" t="s">
        <v>51</v>
      </c>
      <c r="D30" s="100">
        <v>1</v>
      </c>
      <c r="E30" s="101" t="s">
        <v>55</v>
      </c>
      <c r="F30" s="70"/>
      <c r="G30" s="69"/>
      <c r="H30" s="69"/>
      <c r="I30" s="66" t="s">
        <v>36</v>
      </c>
      <c r="J30" s="68">
        <f t="shared" si="1"/>
        <v>1</v>
      </c>
      <c r="K30" s="69" t="s">
        <v>42</v>
      </c>
      <c r="L30" s="69" t="s">
        <v>7</v>
      </c>
      <c r="M30" s="58"/>
      <c r="N30" s="71"/>
      <c r="O30" s="71"/>
      <c r="P30" s="59"/>
      <c r="Q30" s="71"/>
      <c r="R30" s="71"/>
      <c r="S30" s="60"/>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2"/>
      <c r="AV30" s="61"/>
      <c r="AW30" s="61"/>
      <c r="AX30" s="61"/>
      <c r="AY30" s="61"/>
      <c r="AZ30" s="61"/>
      <c r="BA30" s="102">
        <f t="shared" si="2"/>
        <v>0</v>
      </c>
      <c r="BB30" s="86">
        <f t="shared" si="3"/>
        <v>0</v>
      </c>
      <c r="BC30" s="106" t="str">
        <f t="shared" si="0"/>
        <v>INR Zero Only</v>
      </c>
      <c r="IE30" s="16">
        <v>1.02</v>
      </c>
      <c r="IF30" s="16" t="s">
        <v>37</v>
      </c>
      <c r="IG30" s="16" t="s">
        <v>38</v>
      </c>
      <c r="IH30" s="16">
        <v>213</v>
      </c>
      <c r="II30" s="16" t="s">
        <v>35</v>
      </c>
    </row>
    <row r="31" spans="1:243" s="15" customFormat="1" ht="18.75">
      <c r="A31" s="111">
        <v>11</v>
      </c>
      <c r="B31" s="98" t="s">
        <v>94</v>
      </c>
      <c r="C31" s="50" t="s">
        <v>52</v>
      </c>
      <c r="D31" s="100">
        <v>1</v>
      </c>
      <c r="E31" s="101" t="s">
        <v>55</v>
      </c>
      <c r="F31" s="70"/>
      <c r="G31" s="69"/>
      <c r="H31" s="69"/>
      <c r="I31" s="66" t="s">
        <v>36</v>
      </c>
      <c r="J31" s="68">
        <f>IF(I31="Less(-)",-1,1)</f>
        <v>1</v>
      </c>
      <c r="K31" s="69" t="s">
        <v>42</v>
      </c>
      <c r="L31" s="69" t="s">
        <v>7</v>
      </c>
      <c r="M31" s="58"/>
      <c r="N31" s="71"/>
      <c r="O31" s="71"/>
      <c r="P31" s="59"/>
      <c r="Q31" s="71"/>
      <c r="R31" s="71"/>
      <c r="S31" s="60"/>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2"/>
      <c r="AV31" s="61"/>
      <c r="AW31" s="61"/>
      <c r="AX31" s="61"/>
      <c r="AY31" s="61"/>
      <c r="AZ31" s="61"/>
      <c r="BA31" s="102">
        <f>total_amount_ba($B$2,$D$2,D31,F31,J31,K31,M31)</f>
        <v>0</v>
      </c>
      <c r="BB31" s="86">
        <f>BA31+SUM(N31:AZ31)</f>
        <v>0</v>
      </c>
      <c r="BC31" s="106" t="str">
        <f t="shared" si="0"/>
        <v>INR Zero Only</v>
      </c>
      <c r="IE31" s="16">
        <v>1.02</v>
      </c>
      <c r="IF31" s="16" t="s">
        <v>37</v>
      </c>
      <c r="IG31" s="16" t="s">
        <v>38</v>
      </c>
      <c r="IH31" s="16">
        <v>213</v>
      </c>
      <c r="II31" s="16" t="s">
        <v>35</v>
      </c>
    </row>
    <row r="32" spans="1:243" s="15" customFormat="1" ht="18.75">
      <c r="A32" s="111">
        <v>12</v>
      </c>
      <c r="B32" s="98" t="s">
        <v>95</v>
      </c>
      <c r="C32" s="50" t="s">
        <v>53</v>
      </c>
      <c r="D32" s="100">
        <v>2</v>
      </c>
      <c r="E32" s="101" t="s">
        <v>55</v>
      </c>
      <c r="F32" s="70"/>
      <c r="G32" s="69"/>
      <c r="H32" s="69"/>
      <c r="I32" s="66" t="s">
        <v>36</v>
      </c>
      <c r="J32" s="68">
        <f t="shared" si="1"/>
        <v>1</v>
      </c>
      <c r="K32" s="69" t="s">
        <v>42</v>
      </c>
      <c r="L32" s="69" t="s">
        <v>7</v>
      </c>
      <c r="M32" s="58"/>
      <c r="N32" s="71"/>
      <c r="O32" s="71"/>
      <c r="P32" s="59"/>
      <c r="Q32" s="71"/>
      <c r="R32" s="71"/>
      <c r="S32" s="60"/>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2"/>
      <c r="AV32" s="61"/>
      <c r="AW32" s="61"/>
      <c r="AX32" s="61"/>
      <c r="AY32" s="61"/>
      <c r="AZ32" s="61"/>
      <c r="BA32" s="102">
        <f t="shared" si="2"/>
        <v>0</v>
      </c>
      <c r="BB32" s="86">
        <f t="shared" si="3"/>
        <v>0</v>
      </c>
      <c r="BC32" s="106" t="str">
        <f t="shared" si="0"/>
        <v>INR Zero Only</v>
      </c>
      <c r="IE32" s="16">
        <v>1.02</v>
      </c>
      <c r="IF32" s="16" t="s">
        <v>37</v>
      </c>
      <c r="IG32" s="16" t="s">
        <v>38</v>
      </c>
      <c r="IH32" s="16">
        <v>213</v>
      </c>
      <c r="II32" s="16" t="s">
        <v>35</v>
      </c>
    </row>
    <row r="33" spans="1:243" s="15" customFormat="1" ht="18.75">
      <c r="A33" s="111">
        <v>13</v>
      </c>
      <c r="B33" s="93" t="s">
        <v>96</v>
      </c>
      <c r="C33" s="50" t="s">
        <v>56</v>
      </c>
      <c r="D33" s="100">
        <v>1</v>
      </c>
      <c r="E33" s="101" t="s">
        <v>55</v>
      </c>
      <c r="F33" s="70"/>
      <c r="G33" s="69"/>
      <c r="H33" s="69"/>
      <c r="I33" s="66" t="s">
        <v>36</v>
      </c>
      <c r="J33" s="68">
        <f t="shared" si="1"/>
        <v>1</v>
      </c>
      <c r="K33" s="69" t="s">
        <v>42</v>
      </c>
      <c r="L33" s="69" t="s">
        <v>7</v>
      </c>
      <c r="M33" s="58"/>
      <c r="N33" s="71"/>
      <c r="O33" s="71"/>
      <c r="P33" s="59"/>
      <c r="Q33" s="71"/>
      <c r="R33" s="71"/>
      <c r="S33" s="60"/>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2"/>
      <c r="AV33" s="61"/>
      <c r="AW33" s="61"/>
      <c r="AX33" s="61"/>
      <c r="AY33" s="61"/>
      <c r="AZ33" s="61"/>
      <c r="BA33" s="102">
        <f t="shared" si="2"/>
        <v>0</v>
      </c>
      <c r="BB33" s="86">
        <f t="shared" si="3"/>
        <v>0</v>
      </c>
      <c r="BC33" s="106" t="str">
        <f t="shared" si="0"/>
        <v>INR Zero Only</v>
      </c>
      <c r="IE33" s="16">
        <v>1.02</v>
      </c>
      <c r="IF33" s="16" t="s">
        <v>37</v>
      </c>
      <c r="IG33" s="16" t="s">
        <v>38</v>
      </c>
      <c r="IH33" s="16">
        <v>213</v>
      </c>
      <c r="II33" s="16" t="s">
        <v>35</v>
      </c>
    </row>
    <row r="34" spans="1:243" s="15" customFormat="1" ht="18.75">
      <c r="A34" s="111">
        <v>14</v>
      </c>
      <c r="B34" s="95" t="s">
        <v>97</v>
      </c>
      <c r="C34" s="50"/>
      <c r="D34" s="100"/>
      <c r="E34" s="101"/>
      <c r="F34" s="66"/>
      <c r="G34" s="67"/>
      <c r="H34" s="67"/>
      <c r="I34" s="66"/>
      <c r="J34" s="68"/>
      <c r="K34" s="69"/>
      <c r="L34" s="69"/>
      <c r="M34" s="53"/>
      <c r="N34" s="82"/>
      <c r="O34" s="82"/>
      <c r="P34" s="54"/>
      <c r="Q34" s="82"/>
      <c r="R34" s="82"/>
      <c r="S34" s="55"/>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103"/>
      <c r="BB34" s="84"/>
      <c r="BC34" s="106"/>
      <c r="IE34" s="16">
        <v>1</v>
      </c>
      <c r="IF34" s="16" t="s">
        <v>32</v>
      </c>
      <c r="IG34" s="16" t="s">
        <v>33</v>
      </c>
      <c r="IH34" s="16">
        <v>10</v>
      </c>
      <c r="II34" s="16" t="s">
        <v>34</v>
      </c>
    </row>
    <row r="35" spans="1:243" s="15" customFormat="1" ht="18.75">
      <c r="A35" s="100">
        <v>14.01</v>
      </c>
      <c r="B35" s="97" t="s">
        <v>77</v>
      </c>
      <c r="C35" s="50"/>
      <c r="D35" s="100"/>
      <c r="E35" s="101"/>
      <c r="F35" s="66"/>
      <c r="G35" s="67"/>
      <c r="H35" s="67"/>
      <c r="I35" s="66"/>
      <c r="J35" s="68"/>
      <c r="K35" s="69"/>
      <c r="L35" s="69"/>
      <c r="M35" s="53"/>
      <c r="N35" s="82"/>
      <c r="O35" s="82"/>
      <c r="P35" s="54"/>
      <c r="Q35" s="82"/>
      <c r="R35" s="82"/>
      <c r="S35" s="55"/>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103"/>
      <c r="BB35" s="84"/>
      <c r="BC35" s="106"/>
      <c r="IE35" s="16"/>
      <c r="IF35" s="16"/>
      <c r="IG35" s="16"/>
      <c r="IH35" s="16"/>
      <c r="II35" s="16"/>
    </row>
    <row r="36" spans="1:243" s="15" customFormat="1" ht="18.75">
      <c r="A36" s="100">
        <v>14.02</v>
      </c>
      <c r="B36" s="97" t="s">
        <v>98</v>
      </c>
      <c r="C36" s="50" t="s">
        <v>57</v>
      </c>
      <c r="D36" s="100">
        <v>3</v>
      </c>
      <c r="E36" s="101" t="s">
        <v>46</v>
      </c>
      <c r="F36" s="70"/>
      <c r="G36" s="69"/>
      <c r="H36" s="69"/>
      <c r="I36" s="66" t="s">
        <v>36</v>
      </c>
      <c r="J36" s="68">
        <f>IF(I36="Less(-)",-1,1)</f>
        <v>1</v>
      </c>
      <c r="K36" s="69" t="s">
        <v>42</v>
      </c>
      <c r="L36" s="69" t="s">
        <v>7</v>
      </c>
      <c r="M36" s="58"/>
      <c r="N36" s="71"/>
      <c r="O36" s="71"/>
      <c r="P36" s="59"/>
      <c r="Q36" s="71"/>
      <c r="R36" s="71"/>
      <c r="S36" s="60"/>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2"/>
      <c r="AV36" s="61"/>
      <c r="AW36" s="61"/>
      <c r="AX36" s="61"/>
      <c r="AY36" s="61"/>
      <c r="AZ36" s="61"/>
      <c r="BA36" s="104">
        <f>total_amount_ba($B$2,$D$2,D36,F36,J36,K36,M36)</f>
        <v>0</v>
      </c>
      <c r="BB36" s="86">
        <f>BA36+SUM(N36:AZ36)</f>
        <v>0</v>
      </c>
      <c r="BC36" s="106" t="str">
        <f t="shared" si="0"/>
        <v>INR Zero Only</v>
      </c>
      <c r="IE36" s="16"/>
      <c r="IF36" s="16"/>
      <c r="IG36" s="16"/>
      <c r="IH36" s="16"/>
      <c r="II36" s="16"/>
    </row>
    <row r="37" spans="1:243" s="15" customFormat="1" ht="18.75">
      <c r="A37" s="100">
        <v>14.03</v>
      </c>
      <c r="B37" s="110" t="s">
        <v>79</v>
      </c>
      <c r="C37" s="50"/>
      <c r="D37" s="100"/>
      <c r="E37" s="101"/>
      <c r="F37" s="66"/>
      <c r="G37" s="67"/>
      <c r="H37" s="67"/>
      <c r="I37" s="66"/>
      <c r="J37" s="68"/>
      <c r="K37" s="69"/>
      <c r="L37" s="69"/>
      <c r="M37" s="53"/>
      <c r="N37" s="82"/>
      <c r="O37" s="82"/>
      <c r="P37" s="54"/>
      <c r="Q37" s="82"/>
      <c r="R37" s="82"/>
      <c r="S37" s="55"/>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103"/>
      <c r="BB37" s="84"/>
      <c r="BC37" s="106"/>
      <c r="IE37" s="16">
        <v>1</v>
      </c>
      <c r="IF37" s="16" t="s">
        <v>32</v>
      </c>
      <c r="IG37" s="16" t="s">
        <v>33</v>
      </c>
      <c r="IH37" s="16">
        <v>10</v>
      </c>
      <c r="II37" s="16" t="s">
        <v>34</v>
      </c>
    </row>
    <row r="38" spans="1:243" s="15" customFormat="1" ht="18.75">
      <c r="A38" s="100">
        <v>14.04</v>
      </c>
      <c r="B38" s="97" t="s">
        <v>99</v>
      </c>
      <c r="C38" s="50" t="s">
        <v>58</v>
      </c>
      <c r="D38" s="100">
        <v>1</v>
      </c>
      <c r="E38" s="101" t="s">
        <v>46</v>
      </c>
      <c r="F38" s="70"/>
      <c r="G38" s="69"/>
      <c r="H38" s="69"/>
      <c r="I38" s="66" t="s">
        <v>36</v>
      </c>
      <c r="J38" s="68">
        <f aca="true" t="shared" si="4" ref="J38:J46">IF(I38="Less(-)",-1,1)</f>
        <v>1</v>
      </c>
      <c r="K38" s="69" t="s">
        <v>42</v>
      </c>
      <c r="L38" s="69" t="s">
        <v>7</v>
      </c>
      <c r="M38" s="58"/>
      <c r="N38" s="71"/>
      <c r="O38" s="71"/>
      <c r="P38" s="59"/>
      <c r="Q38" s="71"/>
      <c r="R38" s="71"/>
      <c r="S38" s="60"/>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2"/>
      <c r="AV38" s="61"/>
      <c r="AW38" s="61"/>
      <c r="AX38" s="61"/>
      <c r="AY38" s="61"/>
      <c r="AZ38" s="61"/>
      <c r="BA38" s="102">
        <f aca="true" t="shared" si="5" ref="BA38:BA46">total_amount_ba($B$2,$D$2,D38,F38,J38,K38,M38)</f>
        <v>0</v>
      </c>
      <c r="BB38" s="86">
        <f aca="true" t="shared" si="6" ref="BB38:BB46">BA38+SUM(N38:AZ38)</f>
        <v>0</v>
      </c>
      <c r="BC38" s="106" t="str">
        <f t="shared" si="0"/>
        <v>INR Zero Only</v>
      </c>
      <c r="IE38" s="16">
        <v>1.02</v>
      </c>
      <c r="IF38" s="16" t="s">
        <v>37</v>
      </c>
      <c r="IG38" s="16" t="s">
        <v>38</v>
      </c>
      <c r="IH38" s="16">
        <v>213</v>
      </c>
      <c r="II38" s="16" t="s">
        <v>35</v>
      </c>
    </row>
    <row r="39" spans="1:243" s="15" customFormat="1" ht="18.75">
      <c r="A39" s="100">
        <v>14.049999999999999</v>
      </c>
      <c r="B39" s="97" t="s">
        <v>100</v>
      </c>
      <c r="C39" s="50" t="s">
        <v>59</v>
      </c>
      <c r="D39" s="100">
        <v>1</v>
      </c>
      <c r="E39" s="101" t="s">
        <v>46</v>
      </c>
      <c r="F39" s="70"/>
      <c r="G39" s="69"/>
      <c r="H39" s="69"/>
      <c r="I39" s="66" t="s">
        <v>36</v>
      </c>
      <c r="J39" s="68">
        <f t="shared" si="4"/>
        <v>1</v>
      </c>
      <c r="K39" s="69" t="s">
        <v>42</v>
      </c>
      <c r="L39" s="69" t="s">
        <v>7</v>
      </c>
      <c r="M39" s="58"/>
      <c r="N39" s="71"/>
      <c r="O39" s="71"/>
      <c r="P39" s="59"/>
      <c r="Q39" s="71"/>
      <c r="R39" s="71"/>
      <c r="S39" s="60"/>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2"/>
      <c r="AV39" s="61"/>
      <c r="AW39" s="61"/>
      <c r="AX39" s="61"/>
      <c r="AY39" s="61"/>
      <c r="AZ39" s="61"/>
      <c r="BA39" s="102">
        <f t="shared" si="5"/>
        <v>0</v>
      </c>
      <c r="BB39" s="86">
        <f t="shared" si="6"/>
        <v>0</v>
      </c>
      <c r="BC39" s="106" t="str">
        <f t="shared" si="0"/>
        <v>INR Zero Only</v>
      </c>
      <c r="IE39" s="16">
        <v>1.02</v>
      </c>
      <c r="IF39" s="16" t="s">
        <v>37</v>
      </c>
      <c r="IG39" s="16" t="s">
        <v>38</v>
      </c>
      <c r="IH39" s="16">
        <v>213</v>
      </c>
      <c r="II39" s="16" t="s">
        <v>35</v>
      </c>
    </row>
    <row r="40" spans="1:243" s="15" customFormat="1" ht="18.75">
      <c r="A40" s="100">
        <v>14.06</v>
      </c>
      <c r="B40" s="97" t="s">
        <v>101</v>
      </c>
      <c r="C40" s="50" t="s">
        <v>60</v>
      </c>
      <c r="D40" s="100">
        <v>1</v>
      </c>
      <c r="E40" s="101" t="s">
        <v>46</v>
      </c>
      <c r="F40" s="70"/>
      <c r="G40" s="69"/>
      <c r="H40" s="69"/>
      <c r="I40" s="66" t="s">
        <v>36</v>
      </c>
      <c r="J40" s="68">
        <f t="shared" si="4"/>
        <v>1</v>
      </c>
      <c r="K40" s="69" t="s">
        <v>42</v>
      </c>
      <c r="L40" s="69" t="s">
        <v>7</v>
      </c>
      <c r="M40" s="58"/>
      <c r="N40" s="71"/>
      <c r="O40" s="71"/>
      <c r="P40" s="59"/>
      <c r="Q40" s="71"/>
      <c r="R40" s="71"/>
      <c r="S40" s="60"/>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2"/>
      <c r="AV40" s="61"/>
      <c r="AW40" s="61"/>
      <c r="AX40" s="61"/>
      <c r="AY40" s="61"/>
      <c r="AZ40" s="61"/>
      <c r="BA40" s="102">
        <f t="shared" si="5"/>
        <v>0</v>
      </c>
      <c r="BB40" s="86">
        <f t="shared" si="6"/>
        <v>0</v>
      </c>
      <c r="BC40" s="106" t="str">
        <f t="shared" si="0"/>
        <v>INR Zero Only</v>
      </c>
      <c r="IE40" s="16">
        <v>1.02</v>
      </c>
      <c r="IF40" s="16" t="s">
        <v>37</v>
      </c>
      <c r="IG40" s="16" t="s">
        <v>38</v>
      </c>
      <c r="IH40" s="16">
        <v>213</v>
      </c>
      <c r="II40" s="16" t="s">
        <v>35</v>
      </c>
    </row>
    <row r="41" spans="1:243" s="15" customFormat="1" ht="36">
      <c r="A41" s="100">
        <v>14.07</v>
      </c>
      <c r="B41" s="97" t="s">
        <v>102</v>
      </c>
      <c r="C41" s="50" t="s">
        <v>61</v>
      </c>
      <c r="D41" s="100">
        <v>1</v>
      </c>
      <c r="E41" s="101" t="s">
        <v>46</v>
      </c>
      <c r="F41" s="70"/>
      <c r="G41" s="69"/>
      <c r="H41" s="69"/>
      <c r="I41" s="66" t="s">
        <v>36</v>
      </c>
      <c r="J41" s="68">
        <f t="shared" si="4"/>
        <v>1</v>
      </c>
      <c r="K41" s="69" t="s">
        <v>42</v>
      </c>
      <c r="L41" s="69" t="s">
        <v>7</v>
      </c>
      <c r="M41" s="58"/>
      <c r="N41" s="71"/>
      <c r="O41" s="71"/>
      <c r="P41" s="59"/>
      <c r="Q41" s="71"/>
      <c r="R41" s="71"/>
      <c r="S41" s="60"/>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2"/>
      <c r="AV41" s="61"/>
      <c r="AW41" s="61"/>
      <c r="AX41" s="61"/>
      <c r="AY41" s="61"/>
      <c r="AZ41" s="61"/>
      <c r="BA41" s="102">
        <f t="shared" si="5"/>
        <v>0</v>
      </c>
      <c r="BB41" s="86">
        <f t="shared" si="6"/>
        <v>0</v>
      </c>
      <c r="BC41" s="106" t="str">
        <f t="shared" si="0"/>
        <v>INR Zero Only</v>
      </c>
      <c r="IE41" s="16">
        <v>1.02</v>
      </c>
      <c r="IF41" s="16" t="s">
        <v>37</v>
      </c>
      <c r="IG41" s="16" t="s">
        <v>38</v>
      </c>
      <c r="IH41" s="16">
        <v>213</v>
      </c>
      <c r="II41" s="16" t="s">
        <v>35</v>
      </c>
    </row>
    <row r="42" spans="1:243" s="15" customFormat="1" ht="36">
      <c r="A42" s="100">
        <v>14.08</v>
      </c>
      <c r="B42" s="97" t="s">
        <v>111</v>
      </c>
      <c r="C42" s="50" t="s">
        <v>62</v>
      </c>
      <c r="D42" s="100">
        <v>1</v>
      </c>
      <c r="E42" s="101" t="s">
        <v>46</v>
      </c>
      <c r="F42" s="70"/>
      <c r="G42" s="69"/>
      <c r="H42" s="69"/>
      <c r="I42" s="66" t="s">
        <v>36</v>
      </c>
      <c r="J42" s="68">
        <f t="shared" si="4"/>
        <v>1</v>
      </c>
      <c r="K42" s="69" t="s">
        <v>42</v>
      </c>
      <c r="L42" s="69" t="s">
        <v>7</v>
      </c>
      <c r="M42" s="58"/>
      <c r="N42" s="71"/>
      <c r="O42" s="71"/>
      <c r="P42" s="59"/>
      <c r="Q42" s="71"/>
      <c r="R42" s="71"/>
      <c r="S42" s="60"/>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2"/>
      <c r="AV42" s="61"/>
      <c r="AW42" s="61"/>
      <c r="AX42" s="61"/>
      <c r="AY42" s="61"/>
      <c r="AZ42" s="61"/>
      <c r="BA42" s="102">
        <f t="shared" si="5"/>
        <v>0</v>
      </c>
      <c r="BB42" s="86">
        <f t="shared" si="6"/>
        <v>0</v>
      </c>
      <c r="BC42" s="106" t="str">
        <f t="shared" si="0"/>
        <v>INR Zero Only</v>
      </c>
      <c r="IE42" s="16">
        <v>1.02</v>
      </c>
      <c r="IF42" s="16" t="s">
        <v>37</v>
      </c>
      <c r="IG42" s="16" t="s">
        <v>38</v>
      </c>
      <c r="IH42" s="16">
        <v>213</v>
      </c>
      <c r="II42" s="16" t="s">
        <v>35</v>
      </c>
    </row>
    <row r="43" spans="1:243" s="47" customFormat="1" ht="36">
      <c r="A43" s="100">
        <v>14.09</v>
      </c>
      <c r="B43" s="97" t="s">
        <v>103</v>
      </c>
      <c r="C43" s="50"/>
      <c r="D43" s="100">
        <v>1</v>
      </c>
      <c r="E43" s="101" t="s">
        <v>46</v>
      </c>
      <c r="F43" s="70"/>
      <c r="G43" s="69"/>
      <c r="H43" s="69"/>
      <c r="I43" s="66" t="s">
        <v>36</v>
      </c>
      <c r="J43" s="68">
        <f t="shared" si="4"/>
        <v>1</v>
      </c>
      <c r="K43" s="69" t="s">
        <v>42</v>
      </c>
      <c r="L43" s="69" t="s">
        <v>7</v>
      </c>
      <c r="M43" s="58"/>
      <c r="N43" s="88"/>
      <c r="O43" s="88"/>
      <c r="P43" s="89"/>
      <c r="Q43" s="88"/>
      <c r="R43" s="88"/>
      <c r="S43" s="90"/>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2"/>
      <c r="AV43" s="91"/>
      <c r="AW43" s="91"/>
      <c r="AX43" s="91"/>
      <c r="AY43" s="91"/>
      <c r="AZ43" s="91"/>
      <c r="BA43" s="104">
        <f t="shared" si="5"/>
        <v>0</v>
      </c>
      <c r="BB43" s="87">
        <f t="shared" si="6"/>
        <v>0</v>
      </c>
      <c r="BC43" s="106" t="str">
        <f t="shared" si="0"/>
        <v>INR Zero Only</v>
      </c>
      <c r="IE43" s="48">
        <v>1.02</v>
      </c>
      <c r="IF43" s="48" t="s">
        <v>37</v>
      </c>
      <c r="IG43" s="48" t="s">
        <v>38</v>
      </c>
      <c r="IH43" s="48">
        <v>213</v>
      </c>
      <c r="II43" s="48" t="s">
        <v>35</v>
      </c>
    </row>
    <row r="44" spans="1:243" s="15" customFormat="1" ht="18.75">
      <c r="A44" s="100">
        <v>14.1</v>
      </c>
      <c r="B44" s="97" t="s">
        <v>104</v>
      </c>
      <c r="C44" s="50" t="s">
        <v>63</v>
      </c>
      <c r="D44" s="100">
        <v>1</v>
      </c>
      <c r="E44" s="101" t="s">
        <v>55</v>
      </c>
      <c r="F44" s="70"/>
      <c r="G44" s="69"/>
      <c r="H44" s="69"/>
      <c r="I44" s="66" t="s">
        <v>36</v>
      </c>
      <c r="J44" s="68">
        <f t="shared" si="4"/>
        <v>1</v>
      </c>
      <c r="K44" s="69" t="s">
        <v>42</v>
      </c>
      <c r="L44" s="69" t="s">
        <v>7</v>
      </c>
      <c r="M44" s="58"/>
      <c r="N44" s="71"/>
      <c r="O44" s="71"/>
      <c r="P44" s="59"/>
      <c r="Q44" s="71"/>
      <c r="R44" s="71"/>
      <c r="S44" s="60"/>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2"/>
      <c r="AV44" s="61"/>
      <c r="AW44" s="61"/>
      <c r="AX44" s="61"/>
      <c r="AY44" s="61"/>
      <c r="AZ44" s="61"/>
      <c r="BA44" s="102">
        <f t="shared" si="5"/>
        <v>0</v>
      </c>
      <c r="BB44" s="86">
        <f t="shared" si="6"/>
        <v>0</v>
      </c>
      <c r="BC44" s="106" t="str">
        <f t="shared" si="0"/>
        <v>INR Zero Only</v>
      </c>
      <c r="IE44" s="16">
        <v>1.02</v>
      </c>
      <c r="IF44" s="16" t="s">
        <v>37</v>
      </c>
      <c r="IG44" s="16" t="s">
        <v>38</v>
      </c>
      <c r="IH44" s="16">
        <v>213</v>
      </c>
      <c r="II44" s="16" t="s">
        <v>35</v>
      </c>
    </row>
    <row r="45" spans="1:243" s="15" customFormat="1" ht="18.75">
      <c r="A45" s="100">
        <v>14.11</v>
      </c>
      <c r="B45" s="97" t="s">
        <v>95</v>
      </c>
      <c r="C45" s="50" t="s">
        <v>64</v>
      </c>
      <c r="D45" s="100">
        <v>1</v>
      </c>
      <c r="E45" s="101" t="s">
        <v>55</v>
      </c>
      <c r="F45" s="70"/>
      <c r="G45" s="69"/>
      <c r="H45" s="69"/>
      <c r="I45" s="66" t="s">
        <v>36</v>
      </c>
      <c r="J45" s="68">
        <f t="shared" si="4"/>
        <v>1</v>
      </c>
      <c r="K45" s="69" t="s">
        <v>42</v>
      </c>
      <c r="L45" s="69" t="s">
        <v>7</v>
      </c>
      <c r="M45" s="58"/>
      <c r="N45" s="71"/>
      <c r="O45" s="71"/>
      <c r="P45" s="59"/>
      <c r="Q45" s="71"/>
      <c r="R45" s="71"/>
      <c r="S45" s="60"/>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2"/>
      <c r="AV45" s="61"/>
      <c r="AW45" s="61"/>
      <c r="AX45" s="61"/>
      <c r="AY45" s="61"/>
      <c r="AZ45" s="61"/>
      <c r="BA45" s="104">
        <f t="shared" si="5"/>
        <v>0</v>
      </c>
      <c r="BB45" s="86">
        <f t="shared" si="6"/>
        <v>0</v>
      </c>
      <c r="BC45" s="106" t="str">
        <f t="shared" si="0"/>
        <v>INR Zero Only</v>
      </c>
      <c r="IE45" s="16"/>
      <c r="IF45" s="16"/>
      <c r="IG45" s="16"/>
      <c r="IH45" s="16"/>
      <c r="II45" s="16"/>
    </row>
    <row r="46" spans="1:243" s="15" customFormat="1" ht="36">
      <c r="A46" s="100">
        <v>14.12</v>
      </c>
      <c r="B46" s="110" t="s">
        <v>112</v>
      </c>
      <c r="C46" s="50" t="s">
        <v>65</v>
      </c>
      <c r="D46" s="100">
        <v>2</v>
      </c>
      <c r="E46" s="101" t="s">
        <v>46</v>
      </c>
      <c r="F46" s="70"/>
      <c r="G46" s="69"/>
      <c r="H46" s="69"/>
      <c r="I46" s="66" t="s">
        <v>36</v>
      </c>
      <c r="J46" s="68">
        <f t="shared" si="4"/>
        <v>1</v>
      </c>
      <c r="K46" s="69" t="s">
        <v>42</v>
      </c>
      <c r="L46" s="69" t="s">
        <v>7</v>
      </c>
      <c r="M46" s="58"/>
      <c r="N46" s="71"/>
      <c r="O46" s="71"/>
      <c r="P46" s="59"/>
      <c r="Q46" s="71"/>
      <c r="R46" s="71"/>
      <c r="S46" s="60"/>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2"/>
      <c r="AV46" s="61"/>
      <c r="AW46" s="61"/>
      <c r="AX46" s="61"/>
      <c r="AY46" s="61"/>
      <c r="AZ46" s="61"/>
      <c r="BA46" s="104">
        <f t="shared" si="5"/>
        <v>0</v>
      </c>
      <c r="BB46" s="86">
        <f t="shared" si="6"/>
        <v>0</v>
      </c>
      <c r="BC46" s="106" t="str">
        <f t="shared" si="0"/>
        <v>INR Zero Only</v>
      </c>
      <c r="IE46" s="16"/>
      <c r="IF46" s="16"/>
      <c r="IG46" s="16"/>
      <c r="IH46" s="16"/>
      <c r="II46" s="16"/>
    </row>
    <row r="47" spans="1:243" s="15" customFormat="1" ht="18.75">
      <c r="A47" s="111">
        <v>15</v>
      </c>
      <c r="B47" s="109" t="s">
        <v>105</v>
      </c>
      <c r="C47" s="50"/>
      <c r="D47" s="100"/>
      <c r="E47" s="101"/>
      <c r="F47" s="66"/>
      <c r="G47" s="67"/>
      <c r="H47" s="67"/>
      <c r="I47" s="66"/>
      <c r="J47" s="68"/>
      <c r="K47" s="69"/>
      <c r="L47" s="69"/>
      <c r="M47" s="53"/>
      <c r="N47" s="82"/>
      <c r="O47" s="82"/>
      <c r="P47" s="54"/>
      <c r="Q47" s="82"/>
      <c r="R47" s="82"/>
      <c r="S47" s="55"/>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103"/>
      <c r="BB47" s="84"/>
      <c r="BC47" s="106"/>
      <c r="IE47" s="16">
        <v>1</v>
      </c>
      <c r="IF47" s="16" t="s">
        <v>32</v>
      </c>
      <c r="IG47" s="16" t="s">
        <v>33</v>
      </c>
      <c r="IH47" s="16">
        <v>10</v>
      </c>
      <c r="II47" s="16" t="s">
        <v>34</v>
      </c>
    </row>
    <row r="48" spans="1:243" s="15" customFormat="1" ht="36">
      <c r="A48" s="85">
        <v>15.1</v>
      </c>
      <c r="B48" s="110" t="s">
        <v>106</v>
      </c>
      <c r="C48" s="50" t="s">
        <v>66</v>
      </c>
      <c r="D48" s="100">
        <v>1</v>
      </c>
      <c r="E48" s="101" t="s">
        <v>46</v>
      </c>
      <c r="F48" s="70"/>
      <c r="G48" s="69"/>
      <c r="H48" s="69"/>
      <c r="I48" s="66" t="s">
        <v>36</v>
      </c>
      <c r="J48" s="68">
        <f>IF(I48="Less(-)",-1,1)</f>
        <v>1</v>
      </c>
      <c r="K48" s="69" t="s">
        <v>42</v>
      </c>
      <c r="L48" s="69" t="s">
        <v>7</v>
      </c>
      <c r="M48" s="58"/>
      <c r="N48" s="71"/>
      <c r="O48" s="71"/>
      <c r="P48" s="59"/>
      <c r="Q48" s="71"/>
      <c r="R48" s="71"/>
      <c r="S48" s="60"/>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2"/>
      <c r="AV48" s="61"/>
      <c r="AW48" s="61"/>
      <c r="AX48" s="61"/>
      <c r="AY48" s="61"/>
      <c r="AZ48" s="61"/>
      <c r="BA48" s="102">
        <f>total_amount_ba($B$2,$D$2,D48,F48,J48,K48,M48)</f>
        <v>0</v>
      </c>
      <c r="BB48" s="86">
        <f>BA48+SUM(N48:AZ48)</f>
        <v>0</v>
      </c>
      <c r="BC48" s="106" t="str">
        <f t="shared" si="0"/>
        <v>INR Zero Only</v>
      </c>
      <c r="IE48" s="16">
        <v>1.02</v>
      </c>
      <c r="IF48" s="16" t="s">
        <v>37</v>
      </c>
      <c r="IG48" s="16" t="s">
        <v>38</v>
      </c>
      <c r="IH48" s="16">
        <v>213</v>
      </c>
      <c r="II48" s="16" t="s">
        <v>35</v>
      </c>
    </row>
    <row r="49" spans="1:243" s="15" customFormat="1" ht="18.75">
      <c r="A49" s="85">
        <v>15.2</v>
      </c>
      <c r="B49" s="97" t="s">
        <v>107</v>
      </c>
      <c r="C49" s="50" t="s">
        <v>67</v>
      </c>
      <c r="D49" s="100">
        <v>1</v>
      </c>
      <c r="E49" s="101" t="s">
        <v>55</v>
      </c>
      <c r="F49" s="70"/>
      <c r="G49" s="69"/>
      <c r="H49" s="69"/>
      <c r="I49" s="66" t="s">
        <v>36</v>
      </c>
      <c r="J49" s="68">
        <f>IF(I49="Less(-)",-1,1)</f>
        <v>1</v>
      </c>
      <c r="K49" s="69" t="s">
        <v>42</v>
      </c>
      <c r="L49" s="69" t="s">
        <v>7</v>
      </c>
      <c r="M49" s="58"/>
      <c r="N49" s="71"/>
      <c r="O49" s="71"/>
      <c r="P49" s="59"/>
      <c r="Q49" s="71"/>
      <c r="R49" s="71"/>
      <c r="S49" s="60"/>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2"/>
      <c r="AV49" s="61"/>
      <c r="AW49" s="61"/>
      <c r="AX49" s="61"/>
      <c r="AY49" s="61"/>
      <c r="AZ49" s="61"/>
      <c r="BA49" s="102">
        <f>total_amount_ba($B$2,$D$2,D49,F49,J49,K49,M49)</f>
        <v>0</v>
      </c>
      <c r="BB49" s="86">
        <f>BA49+SUM(N49:AZ49)</f>
        <v>0</v>
      </c>
      <c r="BC49" s="106" t="str">
        <f t="shared" si="0"/>
        <v>INR Zero Only</v>
      </c>
      <c r="IE49" s="16">
        <v>1.02</v>
      </c>
      <c r="IF49" s="16" t="s">
        <v>37</v>
      </c>
      <c r="IG49" s="16" t="s">
        <v>38</v>
      </c>
      <c r="IH49" s="16">
        <v>213</v>
      </c>
      <c r="II49" s="16" t="s">
        <v>35</v>
      </c>
    </row>
    <row r="50" spans="1:243" s="15" customFormat="1" ht="33" customHeight="1">
      <c r="A50" s="124" t="s">
        <v>40</v>
      </c>
      <c r="B50" s="125"/>
      <c r="C50" s="63"/>
      <c r="D50" s="81"/>
      <c r="E50" s="64"/>
      <c r="F50" s="72"/>
      <c r="G50" s="72"/>
      <c r="H50" s="49"/>
      <c r="I50" s="49"/>
      <c r="J50" s="49"/>
      <c r="K50" s="49"/>
      <c r="L50" s="73"/>
      <c r="M50" s="65"/>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105">
        <f>SUM(BA14:BA49)</f>
        <v>0</v>
      </c>
      <c r="BB50" s="81">
        <f>SUM(BB14:BB14)</f>
        <v>0</v>
      </c>
      <c r="BC50" s="106" t="str">
        <f>SpellNumber($E$2,BA50)</f>
        <v>INR Zero Only</v>
      </c>
      <c r="IE50" s="16">
        <v>4</v>
      </c>
      <c r="IF50" s="16" t="s">
        <v>37</v>
      </c>
      <c r="IG50" s="16" t="s">
        <v>39</v>
      </c>
      <c r="IH50" s="16">
        <v>10</v>
      </c>
      <c r="II50" s="16" t="s">
        <v>35</v>
      </c>
    </row>
    <row r="51" spans="1:243" s="21" customFormat="1" ht="39" customHeight="1" hidden="1">
      <c r="A51" s="34" t="s">
        <v>44</v>
      </c>
      <c r="B51" s="35"/>
      <c r="C51" s="32"/>
      <c r="D51" s="44"/>
      <c r="E51" s="33" t="s">
        <v>41</v>
      </c>
      <c r="F51" s="26"/>
      <c r="G51" s="17"/>
      <c r="H51" s="18"/>
      <c r="I51" s="18"/>
      <c r="J51" s="18"/>
      <c r="K51" s="19"/>
      <c r="L51" s="20"/>
      <c r="M51" s="36"/>
      <c r="O51" s="15"/>
      <c r="P51" s="15"/>
      <c r="Q51" s="15"/>
      <c r="R51" s="15"/>
      <c r="S51" s="15"/>
      <c r="BA51" s="37">
        <f>IF(ISBLANK(F51),0,IF(E51="Excess (+)",ROUND(BA50+(BA50*F51),2),IF(E51="Less (-)",ROUND(BA50+(BA50*F51*(-1)),2),0)))</f>
        <v>0</v>
      </c>
      <c r="BB51" s="39">
        <f>ROUND(BA51,0)</f>
        <v>0</v>
      </c>
      <c r="BC51" s="46" t="str">
        <f>SpellNumber(L51,BB51)</f>
        <v> Zero Only</v>
      </c>
      <c r="IE51" s="22"/>
      <c r="IF51" s="22"/>
      <c r="IG51" s="22"/>
      <c r="IH51" s="22"/>
      <c r="II51" s="22"/>
    </row>
    <row r="52" spans="1:243" s="21" customFormat="1" ht="37.5" customHeight="1">
      <c r="A52" s="126" t="s">
        <v>43</v>
      </c>
      <c r="B52" s="127"/>
      <c r="C52" s="115" t="str">
        <f>BC50</f>
        <v>INR Zero Only</v>
      </c>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7"/>
      <c r="IE52" s="22"/>
      <c r="IF52" s="22"/>
      <c r="IG52" s="22"/>
      <c r="IH52" s="22"/>
      <c r="II52" s="22"/>
    </row>
    <row r="53" spans="3:243" s="12" customFormat="1" ht="15">
      <c r="C53" s="31"/>
      <c r="D53" s="45"/>
      <c r="E53" s="31"/>
      <c r="F53" s="23"/>
      <c r="G53" s="23"/>
      <c r="H53" s="23"/>
      <c r="I53" s="23"/>
      <c r="J53" s="23"/>
      <c r="K53" s="23"/>
      <c r="L53" s="23"/>
      <c r="M53" s="31"/>
      <c r="O53" s="23"/>
      <c r="BA53" s="38"/>
      <c r="BB53" s="10"/>
      <c r="BC53" s="31"/>
      <c r="IE53" s="13"/>
      <c r="IF53" s="13"/>
      <c r="IG53" s="13"/>
      <c r="IH53" s="13"/>
      <c r="II53" s="13"/>
    </row>
  </sheetData>
  <sheetProtection password="CEC8" sheet="1"/>
  <mergeCells count="10">
    <mergeCell ref="A9:BC9"/>
    <mergeCell ref="A50:B50"/>
    <mergeCell ref="A52:B52"/>
    <mergeCell ref="C52:BC52"/>
    <mergeCell ref="A1:L1"/>
    <mergeCell ref="A4:BC4"/>
    <mergeCell ref="A5:BC5"/>
    <mergeCell ref="A6:BC6"/>
    <mergeCell ref="A7:BC7"/>
    <mergeCell ref="B8:BC8"/>
  </mergeCells>
  <dataValidations count="21">
    <dataValidation type="decimal" allowBlank="1" showInputMessage="1" showErrorMessage="1" promptTitle="Rate Entry" prompt="Please enter the Inspection Charges in Rupees for this item. " errorTitle="Invaid Entry" error="Only Numeric Values are allowed. " sqref="Q13:Q4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9">
      <formula1>0</formula1>
      <formula2>999999999999999</formula2>
    </dataValidation>
    <dataValidation type="list" showInputMessage="1" showErrorMessage="1" sqref="I13:I49">
      <formula1>"Excess(+), Less(-)"</formula1>
    </dataValidation>
    <dataValidation allowBlank="1" showInputMessage="1" showErrorMessage="1" promptTitle="Addition / Deduction" prompt="Please Choose the correct One" sqref="J13:J49"/>
    <dataValidation type="list" allowBlank="1" showInputMessage="1" showErrorMessage="1" sqref="K13:K49">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49">
      <formula1>0</formula1>
      <formula2>999999999999999</formula2>
    </dataValidation>
    <dataValidation allowBlank="1" showInputMessage="1" showErrorMessage="1" promptTitle="Itemcode/Make" prompt="Please enter text" sqref="C13:C49"/>
    <dataValidation type="list" allowBlank="1" showInputMessage="1" showErrorMessage="1" sqref="L13:L49">
      <formula1>"INR"</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49 D13:D49">
      <formula1>0</formula1>
      <formula2>999999999999999</formula2>
    </dataValidation>
    <dataValidation allowBlank="1" showInputMessage="1" showErrorMessage="1" promptTitle="Units" prompt="Please enter Units in text" sqref="E13:E49"/>
    <dataValidation type="decimal" allowBlank="1" showInputMessage="1" showErrorMessage="1" errorTitle="Invalid Entry" error="Only Numeric Values are allowed. " sqref="A13:A4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18 M20 M22 M24 M26 M28:M33 M36 M38:M46 M48:M49">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51">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1">
      <formula1>0</formula1>
      <formula2>99.9</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51">
      <formula1>IF(E51&lt;&gt;"Select",0,-1)</formula1>
      <formula2>IF(E51&lt;&gt;"Select",99.99,-1)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1">
      <formula1>0</formula1>
      <formula2>IF(E51&lt;&gt;"Select",99.9,0)</formula2>
    </dataValidation>
    <dataValidation type="list" showInputMessage="1" showErrorMessage="1" promptTitle="Less or Excess" prompt="Please select either LESS  ( - )  or  EXCESS  ( + )" errorTitle="Please enter valid values only" error="Please select either LESS ( - ) or  EXCESS  ( + )" sqref="E51">
      <formula1>IF(ISBLANK(F51),$A$3:$C$3,$B$3:$C$3)</formula1>
    </dataValidation>
  </dataValidations>
  <printOptions/>
  <pageMargins left="0.5511811023622047" right="0.31496062992125984" top="0.5905511811023623" bottom="0.5118110236220472" header="0.31496062992125984" footer="0.31496062992125984"/>
  <pageSetup fitToHeight="0"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28" t="s">
        <v>2</v>
      </c>
      <c r="F6" s="128"/>
      <c r="G6" s="128"/>
      <c r="H6" s="128"/>
      <c r="I6" s="128"/>
      <c r="J6" s="128"/>
      <c r="K6" s="128"/>
    </row>
    <row r="7" spans="5:11" ht="15">
      <c r="E7" s="128"/>
      <c r="F7" s="128"/>
      <c r="G7" s="128"/>
      <c r="H7" s="128"/>
      <c r="I7" s="128"/>
      <c r="J7" s="128"/>
      <c r="K7" s="128"/>
    </row>
    <row r="8" spans="5:11" ht="15">
      <c r="E8" s="128"/>
      <c r="F8" s="128"/>
      <c r="G8" s="128"/>
      <c r="H8" s="128"/>
      <c r="I8" s="128"/>
      <c r="J8" s="128"/>
      <c r="K8" s="128"/>
    </row>
    <row r="9" spans="5:11" ht="15">
      <c r="E9" s="128"/>
      <c r="F9" s="128"/>
      <c r="G9" s="128"/>
      <c r="H9" s="128"/>
      <c r="I9" s="128"/>
      <c r="J9" s="128"/>
      <c r="K9" s="128"/>
    </row>
    <row r="10" spans="5:11" ht="15">
      <c r="E10" s="128"/>
      <c r="F10" s="128"/>
      <c r="G10" s="128"/>
      <c r="H10" s="128"/>
      <c r="I10" s="128"/>
      <c r="J10" s="128"/>
      <c r="K10" s="128"/>
    </row>
    <row r="11" spans="5:11" ht="15">
      <c r="E11" s="128"/>
      <c r="F11" s="128"/>
      <c r="G11" s="128"/>
      <c r="H11" s="128"/>
      <c r="I11" s="128"/>
      <c r="J11" s="128"/>
      <c r="K11" s="128"/>
    </row>
    <row r="12" spans="5:11" ht="15">
      <c r="E12" s="128"/>
      <c r="F12" s="128"/>
      <c r="G12" s="128"/>
      <c r="H12" s="128"/>
      <c r="I12" s="128"/>
      <c r="J12" s="128"/>
      <c r="K12" s="128"/>
    </row>
    <row r="13" spans="5:11" ht="15">
      <c r="E13" s="128"/>
      <c r="F13" s="128"/>
      <c r="G13" s="128"/>
      <c r="H13" s="128"/>
      <c r="I13" s="128"/>
      <c r="J13" s="128"/>
      <c r="K13" s="128"/>
    </row>
    <row r="14" spans="5:11" ht="15">
      <c r="E14" s="128"/>
      <c r="F14" s="128"/>
      <c r="G14" s="128"/>
      <c r="H14" s="128"/>
      <c r="I14" s="128"/>
      <c r="J14" s="128"/>
      <c r="K14" s="12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AEGCLU015</cp:lastModifiedBy>
  <cp:lastPrinted>2022-11-11T09:52:11Z</cp:lastPrinted>
  <dcterms:created xsi:type="dcterms:W3CDTF">2009-01-30T06:42:42Z</dcterms:created>
  <dcterms:modified xsi:type="dcterms:W3CDTF">2023-12-28T05:08:52Z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